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ÚÚP'!$A$3:$KB$18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W11" i="1"/>
  <c r="JW12" i="1"/>
  <c r="JW13" i="1"/>
  <c r="JW14" i="1"/>
  <c r="JW15" i="1"/>
  <c r="JW16" i="1"/>
  <c r="JW17" i="1"/>
  <c r="JW18" i="1"/>
  <c r="JU4" i="1"/>
  <c r="JV4" i="1" s="1"/>
  <c r="JU5" i="1"/>
  <c r="JV5" i="1" s="1"/>
  <c r="JU6" i="1"/>
  <c r="JV6" i="1" s="1"/>
  <c r="JU7" i="1"/>
  <c r="JV7" i="1" s="1"/>
  <c r="JU8" i="1"/>
  <c r="JV8" i="1" s="1"/>
  <c r="JU9" i="1"/>
  <c r="JV9" i="1" s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U17" i="1"/>
  <c r="JV17" i="1" s="1"/>
  <c r="JU18" i="1"/>
  <c r="JV18" i="1" s="1"/>
  <c r="JQ4" i="1"/>
  <c r="JR4" i="1" s="1"/>
  <c r="JQ5" i="1"/>
  <c r="JR5" i="1" s="1"/>
  <c r="JQ6" i="1"/>
  <c r="JR6" i="1" s="1"/>
  <c r="JQ7" i="1"/>
  <c r="JR7" i="1" s="1"/>
  <c r="JQ8" i="1"/>
  <c r="JR8" i="1" s="1"/>
  <c r="JQ9" i="1"/>
  <c r="JR9" i="1" s="1"/>
  <c r="JQ10" i="1"/>
  <c r="JR10" i="1" s="1"/>
  <c r="JQ11" i="1"/>
  <c r="JR11" i="1" s="1"/>
  <c r="JQ12" i="1"/>
  <c r="JR12" i="1" s="1"/>
  <c r="JQ13" i="1"/>
  <c r="JR13" i="1" s="1"/>
  <c r="JQ14" i="1"/>
  <c r="JR14" i="1" s="1"/>
  <c r="JQ15" i="1"/>
  <c r="JR15" i="1" s="1"/>
  <c r="JQ16" i="1"/>
  <c r="JR16" i="1" s="1"/>
  <c r="JQ17" i="1"/>
  <c r="JR17" i="1" s="1"/>
  <c r="JQ18" i="1"/>
  <c r="JR18" i="1" s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JS17" i="1"/>
  <c r="JS18" i="1"/>
  <c r="KB4" i="1" l="1"/>
  <c r="KB5" i="1"/>
  <c r="KB6" i="1"/>
  <c r="KB7" i="1"/>
  <c r="KB8" i="1"/>
  <c r="KB9" i="1"/>
  <c r="KB11" i="1"/>
  <c r="KB12" i="1"/>
  <c r="KB13" i="1"/>
  <c r="KB14" i="1"/>
  <c r="KB15" i="1"/>
  <c r="KB16" i="1"/>
  <c r="KB17" i="1"/>
  <c r="KB18" i="1"/>
  <c r="KA4" i="1"/>
  <c r="KA5" i="1"/>
  <c r="KA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FC18" i="1" l="1"/>
  <c r="EX18" i="1"/>
  <c r="EW18" i="1"/>
  <c r="ER18" i="1"/>
  <c r="EQ18" i="1"/>
  <c r="EI18" i="1"/>
  <c r="EH18" i="1"/>
  <c r="EG18" i="1"/>
  <c r="DZ18" i="1"/>
  <c r="DY18" i="1"/>
  <c r="DX18" i="1"/>
  <c r="CZ18" i="1"/>
  <c r="CY18" i="1"/>
  <c r="BA18" i="1"/>
  <c r="AR18" i="1"/>
  <c r="AV18" i="1" s="1"/>
  <c r="AQ18" i="1"/>
  <c r="AU18" i="1" s="1"/>
  <c r="AJ18" i="1"/>
  <c r="AL18" i="1" s="1"/>
  <c r="FC17" i="1"/>
  <c r="EX17" i="1"/>
  <c r="EW17" i="1"/>
  <c r="ER17" i="1"/>
  <c r="EQ17" i="1"/>
  <c r="EI17" i="1"/>
  <c r="EH17" i="1"/>
  <c r="EG17" i="1"/>
  <c r="DZ17" i="1"/>
  <c r="DY17" i="1"/>
  <c r="DX17" i="1"/>
  <c r="CZ17" i="1"/>
  <c r="CY17" i="1"/>
  <c r="BA17" i="1"/>
  <c r="AR17" i="1"/>
  <c r="AV17" i="1" s="1"/>
  <c r="AQ17" i="1"/>
  <c r="AU17" i="1" s="1"/>
  <c r="AJ17" i="1"/>
  <c r="AL17" i="1" s="1"/>
  <c r="FC16" i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K17" i="1" l="1"/>
  <c r="EY10" i="1"/>
  <c r="EY17" i="1"/>
  <c r="EZ13" i="1"/>
  <c r="DB15" i="1"/>
  <c r="EL8" i="1"/>
  <c r="JO8" i="1" s="1"/>
  <c r="EJ8" i="1"/>
  <c r="DB6" i="1"/>
  <c r="EL11" i="1"/>
  <c r="EK18" i="1"/>
  <c r="EL7" i="1"/>
  <c r="JO7" i="1" s="1"/>
  <c r="EZ14" i="1"/>
  <c r="DB11" i="1"/>
  <c r="EL13" i="1"/>
  <c r="JO13" i="1" s="1"/>
  <c r="EK9" i="1"/>
  <c r="EJ10" i="1"/>
  <c r="DA5" i="1"/>
  <c r="DA6" i="1"/>
  <c r="EK12" i="1"/>
  <c r="EJ13" i="1"/>
  <c r="EJ11" i="1"/>
  <c r="EY4" i="1"/>
  <c r="EK5" i="1"/>
  <c r="EL6" i="1"/>
  <c r="JO6" i="1" s="1"/>
  <c r="EK7" i="1"/>
  <c r="DA8" i="1"/>
  <c r="EY8" i="1"/>
  <c r="EK10" i="1"/>
  <c r="EJ7" i="1"/>
  <c r="EZ4" i="1"/>
  <c r="EZ8" i="1"/>
  <c r="EY9" i="1"/>
  <c r="EY6" i="1"/>
  <c r="EZ9" i="1"/>
  <c r="EL5" i="1"/>
  <c r="EY11" i="1"/>
  <c r="DA15" i="1"/>
  <c r="EZ15" i="1"/>
  <c r="EY16" i="1"/>
  <c r="EJ14" i="1"/>
  <c r="DB17" i="1"/>
  <c r="EL4" i="1"/>
  <c r="JO4" i="1" s="1"/>
  <c r="EJ6" i="1"/>
  <c r="EJ12" i="1"/>
  <c r="EJ18" i="1"/>
  <c r="EK4" i="1"/>
  <c r="EZ5" i="1"/>
  <c r="EK6" i="1"/>
  <c r="EZ12" i="1"/>
  <c r="EY13" i="1"/>
  <c r="EL14" i="1"/>
  <c r="EZ16" i="1"/>
  <c r="EZ17" i="1"/>
  <c r="EY12" i="1"/>
  <c r="EJ15" i="1"/>
  <c r="EJ5" i="1"/>
  <c r="EY18" i="1"/>
  <c r="EJ17" i="1"/>
  <c r="DA14" i="1"/>
  <c r="DB14" i="1"/>
  <c r="EY5" i="1"/>
  <c r="EZ7" i="1"/>
  <c r="EZ10" i="1"/>
  <c r="DB7" i="1"/>
  <c r="EK14" i="1"/>
  <c r="EL16" i="1"/>
  <c r="JO16" i="1" s="1"/>
  <c r="EL18" i="1"/>
  <c r="JO18" i="1" s="1"/>
  <c r="EK15" i="1"/>
  <c r="DA17" i="1"/>
  <c r="EY7" i="1"/>
  <c r="EK8" i="1"/>
  <c r="DA11" i="1"/>
  <c r="EL12" i="1"/>
  <c r="JO12" i="1" s="1"/>
  <c r="EL15" i="1"/>
  <c r="JO15" i="1" s="1"/>
  <c r="EJ4" i="1"/>
  <c r="EZ6" i="1"/>
  <c r="DB8" i="1"/>
  <c r="EK11" i="1"/>
  <c r="EK16" i="1"/>
  <c r="DA7" i="1"/>
  <c r="EL9" i="1"/>
  <c r="JO9" i="1" s="1"/>
  <c r="DB16" i="1"/>
  <c r="DA16" i="1"/>
  <c r="DA12" i="1"/>
  <c r="DB12" i="1"/>
  <c r="DB5" i="1"/>
  <c r="DA18" i="1"/>
  <c r="DB18" i="1"/>
  <c r="DB13" i="1"/>
  <c r="DA13" i="1"/>
  <c r="DB10" i="1"/>
  <c r="DA10" i="1"/>
  <c r="EJ9" i="1"/>
  <c r="EJ16" i="1"/>
  <c r="DB9" i="1"/>
  <c r="DA9" i="1"/>
  <c r="EK13" i="1"/>
  <c r="EY14" i="1"/>
  <c r="EY15" i="1"/>
  <c r="EL17" i="1"/>
  <c r="JO17" i="1" s="1"/>
  <c r="EZ18" i="1"/>
  <c r="DB4" i="1"/>
  <c r="EL10" i="1"/>
  <c r="JO10" i="1" s="1"/>
  <c r="EZ11" i="1"/>
  <c r="DA4" i="1"/>
  <c r="FS9" i="1" l="1"/>
  <c r="FS10" i="1"/>
  <c r="FS7" i="1"/>
  <c r="FS4" i="1"/>
  <c r="FS8" i="1"/>
  <c r="FS11" i="1"/>
  <c r="FS14" i="1"/>
  <c r="FS5" i="1"/>
  <c r="FS13" i="1"/>
  <c r="FS17" i="1"/>
  <c r="FS12" i="1"/>
  <c r="FS6" i="1"/>
  <c r="FS18" i="1"/>
  <c r="FS15" i="1"/>
  <c r="FS16" i="1"/>
  <c r="JN7" i="1" l="1"/>
  <c r="JZ7" i="1"/>
  <c r="JN9" i="1"/>
  <c r="JZ9" i="1"/>
  <c r="JN14" i="1"/>
  <c r="JZ14" i="1"/>
  <c r="JN13" i="1"/>
  <c r="JZ13" i="1"/>
  <c r="JN8" i="1"/>
  <c r="JZ8" i="1"/>
  <c r="JN12" i="1"/>
  <c r="JZ12" i="1"/>
  <c r="JN11" i="1"/>
  <c r="JZ11" i="1"/>
  <c r="JN10" i="1"/>
  <c r="JZ10" i="1"/>
  <c r="JN6" i="1"/>
  <c r="JZ6" i="1"/>
  <c r="JN17" i="1"/>
  <c r="JZ17" i="1"/>
  <c r="JN4" i="1"/>
  <c r="JZ4" i="1"/>
  <c r="JN16" i="1"/>
  <c r="JZ16" i="1"/>
  <c r="JN15" i="1"/>
  <c r="JZ15" i="1"/>
  <c r="JN18" i="1"/>
  <c r="JZ18" i="1"/>
  <c r="JN5" i="1"/>
  <c r="JZ5" i="1"/>
</calcChain>
</file>

<file path=xl/sharedStrings.xml><?xml version="1.0" encoding="utf-8"?>
<sst xmlns="http://schemas.openxmlformats.org/spreadsheetml/2006/main" count="768" uniqueCount="659">
  <si>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</si>
  <si>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</si>
  <si>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</si>
  <si>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</si>
  <si>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</si>
  <si>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</si>
  <si>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</si>
  <si>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</si>
  <si>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</si>
  <si>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</si>
  <si>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</si>
  <si>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</si>
  <si>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</si>
  <si>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</si>
  <si>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</si>
  <si>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</si>
  <si>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</si>
  <si>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</si>
  <si>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</si>
  <si>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</si>
  <si>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</si>
  <si>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</si>
  <si>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</si>
  <si>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</si>
  <si>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</si>
  <si>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</si>
  <si>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</si>
  <si>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</si>
  <si>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</si>
  <si>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</si>
  <si>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</si>
  <si>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</si>
  <si>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</si>
  <si>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</si>
  <si>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</si>
  <si>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</si>
  <si>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</si>
  <si>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</si>
  <si>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</si>
  <si>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</si>
  <si>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</si>
  <si>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</si>
  <si>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</si>
  <si>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</si>
  <si>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</si>
  <si>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</si>
  <si>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</si>
  <si>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</si>
  <si>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</si>
  <si>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</si>
  <si>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</si>
  <si>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</si>
  <si>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</si>
  <si>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</si>
  <si>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</si>
  <si>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</si>
  <si>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</si>
  <si>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</si>
  <si>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</si>
  <si>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</si>
  <si>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</si>
  <si>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</si>
  <si>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</si>
  <si>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</si>
  <si>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</si>
  <si>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</si>
  <si>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</si>
  <si>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</si>
  <si>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</si>
  <si>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</si>
  <si>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</si>
  <si>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</si>
  <si>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</si>
  <si>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</si>
  <si>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</si>
  <si>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</si>
  <si>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</si>
  <si>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</si>
  <si>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</si>
  <si>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</si>
  <si>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</si>
  <si>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</si>
  <si>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</si>
  <si>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</si>
  <si>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</si>
  <si>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</si>
  <si>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</si>
  <si>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</si>
  <si>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</si>
  <si>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</si>
  <si>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</si>
  <si>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</si>
  <si>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</si>
  <si>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</si>
  <si>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</si>
  <si>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</si>
  <si>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</si>
  <si>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</si>
  <si>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</si>
  <si>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</si>
  <si>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</si>
  <si>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</si>
  <si>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</si>
  <si>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</si>
  <si>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</si>
  <si>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</si>
  <si>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</si>
  <si>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</si>
  <si>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</si>
  <si>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</si>
  <si>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</si>
  <si>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</si>
  <si>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</si>
  <si>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</si>
  <si>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</si>
  <si>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</si>
  <si>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</si>
  <si>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</si>
  <si>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</si>
  <si>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</si>
  <si>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</si>
  <si>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</si>
  <si>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</si>
  <si>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</si>
  <si>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</si>
  <si>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</si>
  <si>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</si>
  <si>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</si>
  <si>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</si>
  <si>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</si>
  <si>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</si>
  <si>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</si>
  <si>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</si>
  <si>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</si>
  <si>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</si>
  <si>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</si>
  <si>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</si>
  <si>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</si>
  <si>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</si>
  <si>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</si>
  <si>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</si>
  <si>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</si>
  <si>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</si>
  <si>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</si>
  <si>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</si>
  <si>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</si>
  <si>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</si>
  <si>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</si>
  <si>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</si>
  <si>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</si>
  <si>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</si>
  <si>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</si>
  <si>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</si>
  <si>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</si>
  <si>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</si>
  <si>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</si>
  <si>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</si>
  <si>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</si>
  <si>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</si>
  <si>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</si>
  <si>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</si>
  <si>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</si>
  <si>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</si>
  <si>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</si>
  <si>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</si>
  <si>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</si>
  <si>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</si>
  <si>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</si>
  <si>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</si>
  <si>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</si>
  <si>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</si>
  <si>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</si>
  <si>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</si>
  <si>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</si>
  <si>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</si>
  <si>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</si>
  <si>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</si>
  <si>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</si>
  <si>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</si>
  <si>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</si>
  <si>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</si>
  <si>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</si>
  <si>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</si>
  <si>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</si>
  <si>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</si>
  <si>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</si>
  <si>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</si>
  <si>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</si>
  <si>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</si>
  <si>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</si>
  <si>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</si>
  <si>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</si>
  <si>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</si>
  <si>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</si>
  <si>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</si>
  <si>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</si>
  <si>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</si>
  <si>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</si>
  <si>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</si>
  <si>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</si>
  <si>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</si>
  <si>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</si>
  <si>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</si>
  <si>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</si>
  <si>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</si>
  <si>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</si>
  <si>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</si>
  <si>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Ing.</t>
  </si>
  <si>
    <t>Jana</t>
  </si>
  <si>
    <t>Masarykovo náměstí</t>
  </si>
  <si>
    <t>Dana</t>
  </si>
  <si>
    <t>Ing. arch.</t>
  </si>
  <si>
    <t>není</t>
  </si>
  <si>
    <t>Jiří</t>
  </si>
  <si>
    <t>Pavel</t>
  </si>
  <si>
    <t>územně analytické podklady</t>
  </si>
  <si>
    <t>setkání starostů</t>
  </si>
  <si>
    <t>aktualizace ÚAP</t>
  </si>
  <si>
    <t>Bc.</t>
  </si>
  <si>
    <t>František</t>
  </si>
  <si>
    <t>-</t>
  </si>
  <si>
    <t>Martin</t>
  </si>
  <si>
    <t>výstavby a územního plánování</t>
  </si>
  <si>
    <t>Polák</t>
  </si>
  <si>
    <t>Vlastimil</t>
  </si>
  <si>
    <t>stavební úřad</t>
  </si>
  <si>
    <t>úřad územního plánování</t>
  </si>
  <si>
    <t>žádné</t>
  </si>
  <si>
    <t>Územního plánování a regionálního rozvoje</t>
  </si>
  <si>
    <t>odbor výstavby a územního plánování</t>
  </si>
  <si>
    <t>Miroslav</t>
  </si>
  <si>
    <t>žádná</t>
  </si>
  <si>
    <t>Petr</t>
  </si>
  <si>
    <t>územního plánování</t>
  </si>
  <si>
    <t>Petra</t>
  </si>
  <si>
    <t>Lukáš</t>
  </si>
  <si>
    <t>Velké náměstí</t>
  </si>
  <si>
    <t>Josef</t>
  </si>
  <si>
    <t>Hana</t>
  </si>
  <si>
    <t>Antonín</t>
  </si>
  <si>
    <t>památková péče</t>
  </si>
  <si>
    <t>Dagmar</t>
  </si>
  <si>
    <t>Marta</t>
  </si>
  <si>
    <t>Lenka</t>
  </si>
  <si>
    <t>výstavby</t>
  </si>
  <si>
    <t>Alena</t>
  </si>
  <si>
    <t>webové stránky města</t>
  </si>
  <si>
    <t>Stavební úřad</t>
  </si>
  <si>
    <t>Oddělení územního plánu</t>
  </si>
  <si>
    <t>Roman</t>
  </si>
  <si>
    <t>Marcela</t>
  </si>
  <si>
    <t>nejsou</t>
  </si>
  <si>
    <t>Vladimír</t>
  </si>
  <si>
    <t>setkání starostů ORP</t>
  </si>
  <si>
    <t>územního plánování a regionálního rozvoje</t>
  </si>
  <si>
    <t>dobré</t>
  </si>
  <si>
    <t>Československé armády</t>
  </si>
  <si>
    <t>hlavního architekta</t>
  </si>
  <si>
    <t>Pardubický</t>
  </si>
  <si>
    <t>Městský úřad Česká Třebová</t>
  </si>
  <si>
    <t>Staré náměstí</t>
  </si>
  <si>
    <t>Česká Třebová</t>
  </si>
  <si>
    <t>bhqbzrn</t>
  </si>
  <si>
    <t>epodatelna@ceska-trebova.cz</t>
  </si>
  <si>
    <t>odbor rozvoje města a investic</t>
  </si>
  <si>
    <t>Švercl</t>
  </si>
  <si>
    <t>Karel</t>
  </si>
  <si>
    <t>karel.svercl@ceska-trebova.cz</t>
  </si>
  <si>
    <t>Glaserová</t>
  </si>
  <si>
    <t>alena.glaserova@ceska-trebova.cz</t>
  </si>
  <si>
    <t>projednání územně analytických podkladů, postupy při pořizování územně plánovací dokumentace</t>
  </si>
  <si>
    <t>Územně malý ORP - 5 subjektů - nepovažujeme za nutné zřizovat.</t>
  </si>
  <si>
    <t>jako příslušný odbor městského úřadu</t>
  </si>
  <si>
    <t>doc, pdf</t>
  </si>
  <si>
    <t>Městský úřad Hlinsko</t>
  </si>
  <si>
    <t>Poděbradovo náměstí</t>
  </si>
  <si>
    <t>Hlinsko</t>
  </si>
  <si>
    <t>k4hby3r</t>
  </si>
  <si>
    <t>epodatelna@hlinsko.cz</t>
  </si>
  <si>
    <t>Kozáčková</t>
  </si>
  <si>
    <t>kozackova@hlinsko.cz</t>
  </si>
  <si>
    <t>úsek územního plánování a GIS</t>
  </si>
  <si>
    <t>Zavřel</t>
  </si>
  <si>
    <t>zavrel.vladimir@hlinsko.cz</t>
  </si>
  <si>
    <t>internet, obecními novinami, setkání starostů</t>
  </si>
  <si>
    <t>Některé obce nesouhlasily se zřízením. Jsou přesvědčeny, že Rada obcí by zvýšila byrokracii a je zbytečná.</t>
  </si>
  <si>
    <t>V případě nutnosti telefonická konzultace, kde mi vždy poradí.</t>
  </si>
  <si>
    <t>Dobré metodické pokyny na ÚÚR. Některé ale mohly být udělány dříve.</t>
  </si>
  <si>
    <t>Dobré podmínky, ale vždy je co zlepšovat.</t>
  </si>
  <si>
    <t>Dokoupit ještě mapový server.</t>
  </si>
  <si>
    <t>Je začleněn do stavebního úřadu.</t>
  </si>
  <si>
    <t>A68, A70</t>
  </si>
  <si>
    <t>Neúměrné požadavky obcí na zastavitelné plochy.</t>
  </si>
  <si>
    <t>Městský úřad Holice</t>
  </si>
  <si>
    <t>Holubova</t>
  </si>
  <si>
    <t>Holice</t>
  </si>
  <si>
    <t>hwkbrgj</t>
  </si>
  <si>
    <t>holice@mestoholice.cz</t>
  </si>
  <si>
    <t>odbor ŽP a stavební úřad</t>
  </si>
  <si>
    <t>Zrůst</t>
  </si>
  <si>
    <t>zrust@mestoholice.cz</t>
  </si>
  <si>
    <t>polak@mestoholice.cz</t>
  </si>
  <si>
    <t>???</t>
  </si>
  <si>
    <t>ILAS</t>
  </si>
  <si>
    <t>Pořizování nových ÚP, Aktualizace ÚAP</t>
  </si>
  <si>
    <t>Nezájem obcí.</t>
  </si>
  <si>
    <t>Značná kumulace práce, na jednoho pracovníka na úseku ÚP i ÚAP.</t>
  </si>
  <si>
    <t>Zvýšení počtu pracovníků.</t>
  </si>
  <si>
    <t>??????</t>
  </si>
  <si>
    <t>Částečně ÚAP.</t>
  </si>
  <si>
    <t>Spolupráce se starosty obcí, spolupráce se zpracovateli, spolupráce s některými DO.</t>
  </si>
  <si>
    <t>1 obec</t>
  </si>
  <si>
    <t>Městský úřad Chrudim</t>
  </si>
  <si>
    <t>Pardubická</t>
  </si>
  <si>
    <t>Chrudim</t>
  </si>
  <si>
    <t>3y8b2pi</t>
  </si>
  <si>
    <t>podatelna@chrudim-city.cz</t>
  </si>
  <si>
    <t>Kopecký</t>
  </si>
  <si>
    <t>petr.kopecky@chrudim-city.cz</t>
  </si>
  <si>
    <t>regionálního rozvoje</t>
  </si>
  <si>
    <t>Luptáková</t>
  </si>
  <si>
    <t>hana.luptakova@chrudim-city.cz</t>
  </si>
  <si>
    <t>Stará</t>
  </si>
  <si>
    <t>alena.stara@chrudim-city.cz</t>
  </si>
  <si>
    <t>Pořizování dokumentace pro územní rozhodnutí</t>
  </si>
  <si>
    <t>výměna zkušeností se stavebními úřady, informace o územním plánování</t>
  </si>
  <si>
    <t>internet, zpravodaj města, plakáty</t>
  </si>
  <si>
    <t>z důvodu nezájmu</t>
  </si>
  <si>
    <t>Podle informace kolegů z ostatních krajů (např. Královehradecký)poskytuje jejich kraj častější porady, vzdělávání, metodickou činnost a v širším rozsahu než Pardubický kraj.</t>
  </si>
  <si>
    <t>vyplývá z bodu 177</t>
  </si>
  <si>
    <t>Metodické pokyny a zásadní informace jsou umisťovány pozdě. Po úpravě webových stránek UUR je horší informovanost než dříve (obsah potřebných informací pro územní plánování není v takovém rozsahu jako před úpravou)</t>
  </si>
  <si>
    <t>Rozšířit judikaturu, školení a informace pro ORP</t>
  </si>
  <si>
    <t>součinnost funguje</t>
  </si>
  <si>
    <t>individuální konzultace po e-mailu, na jednoduché dotaz v současnosti nefunguje a odpovědi se nedočkáváme</t>
  </si>
  <si>
    <t>chybějící předlohy pro pořizovatelskou činnost (musíme všechny vzory hledat na webu a konzultovat s kolegy z jiných ORP)-podpora pro stavební úřady je nesrovnatelně na výšší kvalitativní úrovni</t>
  </si>
  <si>
    <t>viz. bod 189 + všichni pracovníci nemají plné softwarové vybavení (GIS)</t>
  </si>
  <si>
    <t>Odbor územního plánování a regionální rozvoje, oddělení územního plánování</t>
  </si>
  <si>
    <t>nedokážeme objektivně posoudit</t>
  </si>
  <si>
    <t>běžně v PDF, na požádání i v jiném formátu</t>
  </si>
  <si>
    <t>Městský úřad Králíky</t>
  </si>
  <si>
    <t>Králíky</t>
  </si>
  <si>
    <t>kf6bteq</t>
  </si>
  <si>
    <t>kraliky@kraliky.eu</t>
  </si>
  <si>
    <t>územního plánování a stavební úřad</t>
  </si>
  <si>
    <t>Nosková</t>
  </si>
  <si>
    <t>d.noskova@kraliky.eu</t>
  </si>
  <si>
    <t>Chládková</t>
  </si>
  <si>
    <t>l.chladkova@kraliky.eu</t>
  </si>
  <si>
    <t>internetové stránky, při setkání starostů, osobně</t>
  </si>
  <si>
    <t>nebyl zájem</t>
  </si>
  <si>
    <t>pravidelné porady, poskytování rad</t>
  </si>
  <si>
    <t>komunikace jen internetová</t>
  </si>
  <si>
    <t>zastaralé technického vybavení</t>
  </si>
  <si>
    <t>zlepšení technického vybavení</t>
  </si>
  <si>
    <t>součástí stavebního úřadu</t>
  </si>
  <si>
    <t>lepší komunikace</t>
  </si>
  <si>
    <t>zpracování ÚP, ÚAP</t>
  </si>
  <si>
    <t>textová část, grafická část, elektronicky CD</t>
  </si>
  <si>
    <t>komunikace s dotčenými orgány o správnosti vyhotovení stanovisek</t>
  </si>
  <si>
    <t>Městský úřad Lanškroun</t>
  </si>
  <si>
    <t>nám. J. M. Marků</t>
  </si>
  <si>
    <t>Lanškroun</t>
  </si>
  <si>
    <t>27tbq25</t>
  </si>
  <si>
    <t>podatelna@lanskroun.eu</t>
  </si>
  <si>
    <t>Odbor stavební úřad</t>
  </si>
  <si>
    <t>Martinec</t>
  </si>
  <si>
    <t>pavel.martinec@lanskroun.eu</t>
  </si>
  <si>
    <t>Scheuerová</t>
  </si>
  <si>
    <t>Ilona</t>
  </si>
  <si>
    <t>ilona.scheuerova@lanskroun.eu</t>
  </si>
  <si>
    <t>setkání se starosty ORP, informace o územně analytických podkladech a územních plánech</t>
  </si>
  <si>
    <t>webové stránky města Lanškroun, místní periodikum Listy Lanškrounska</t>
  </si>
  <si>
    <t>obce neprojevily zájem o zřízení Rady obcí</t>
  </si>
  <si>
    <t>pravidelné porady krajského úžadu, možnost konzultace osobně, telefonicky, emailem</t>
  </si>
  <si>
    <t>preference komunikace s krajským úřadem</t>
  </si>
  <si>
    <t>nedostatečné technické vybavení (software), omezená možnost účasti na placených odborných školeních</t>
  </si>
  <si>
    <t>Odbor stavební úřad je jedním z odborů Městského úřadu Lanškroun</t>
  </si>
  <si>
    <t>výhoda spojení úřadu územního plánování s obecným stavebním úřadem v jednom odboru</t>
  </si>
  <si>
    <t>zpracování ÚAP a aktualizací ÚAP, správa GIS</t>
  </si>
  <si>
    <t>předáváme ÚAP v tištěné a elektronické podobě, ne data</t>
  </si>
  <si>
    <t>chyby projektantů při zpracování územních plánů</t>
  </si>
  <si>
    <t>Městský úřad Litomyšl</t>
  </si>
  <si>
    <t>Bří Šťastných</t>
  </si>
  <si>
    <t>Litomyšl</t>
  </si>
  <si>
    <t>x4cbvs8</t>
  </si>
  <si>
    <t>podatelna@litomysl.cz</t>
  </si>
  <si>
    <t>Filipi</t>
  </si>
  <si>
    <t>josef.filipi@litomysl.cz</t>
  </si>
  <si>
    <t>oddělení úřadu územního plánování</t>
  </si>
  <si>
    <t>mikroregion</t>
  </si>
  <si>
    <t>dle právních předpisů</t>
  </si>
  <si>
    <t>není zájem</t>
  </si>
  <si>
    <t>spokojenost</t>
  </si>
  <si>
    <t>více do metodických pokynů promítat rozhodování soudů a metodické pokyny aktualizovat</t>
  </si>
  <si>
    <t>přijmout KVALITNÍ právní úpravu v oblasti územního plánování</t>
  </si>
  <si>
    <t>v takovém, v jakém je obdržíme</t>
  </si>
  <si>
    <t>většina</t>
  </si>
  <si>
    <t>špatné mapové podklady</t>
  </si>
  <si>
    <t>neevid.</t>
  </si>
  <si>
    <t>Městský úřad Moravská Třebová</t>
  </si>
  <si>
    <t>32/29</t>
  </si>
  <si>
    <t>Moravská Třebová</t>
  </si>
  <si>
    <t>fqtb4bs</t>
  </si>
  <si>
    <t>posta@mtrebova.cz</t>
  </si>
  <si>
    <t>Sejbal</t>
  </si>
  <si>
    <t>Dušan</t>
  </si>
  <si>
    <t>dsejbal@mtrebova.cz</t>
  </si>
  <si>
    <t>Elfmarková</t>
  </si>
  <si>
    <t>Soňa</t>
  </si>
  <si>
    <t>selfmarkova@mtrebova.cz</t>
  </si>
  <si>
    <t>Projednání ÚAP</t>
  </si>
  <si>
    <t>zpravodaj, setkání se starosty, webové stránky města</t>
  </si>
  <si>
    <t>nebyl zájem se strany zástupců obcí</t>
  </si>
  <si>
    <t>KÚ poskytuje metodickou pomoc, organizuje školení, porady 2x ročne, jsou umožněny konzultace</t>
  </si>
  <si>
    <t>metodickou pomoc poskytovat aktuálně</t>
  </si>
  <si>
    <t>metodiky jsou zpracovány opožděně</t>
  </si>
  <si>
    <t>pravidelnější semináře, hlavně po novelách SZ, seznámení s novinkami i prostřednictvím KÚ</t>
  </si>
  <si>
    <t>v případě potřeby informovat obce prostřednictvím ÚÚP</t>
  </si>
  <si>
    <t>na úřade není zastoupená funkce GIS pracovníka</t>
  </si>
  <si>
    <t>pro zpracování ÚAP a jejich aktualizace je pracovník GIS nezbytný</t>
  </si>
  <si>
    <t>je zde přímá spolupráce se stavebním úřadem</t>
  </si>
  <si>
    <t>ÚAP a jejich aktualizace</t>
  </si>
  <si>
    <t>na CD nosiči</t>
  </si>
  <si>
    <t>součinnost s projektantem, dotčenými orgány, obcemi</t>
  </si>
  <si>
    <t>problém je i nátlak různých zájmových skupin, vlastníků pozemků i samosprávy</t>
  </si>
  <si>
    <t>Magistrát města Pardubic</t>
  </si>
  <si>
    <t>Pernštýnské náměstí</t>
  </si>
  <si>
    <t>Pardubice</t>
  </si>
  <si>
    <t>podatelna@mmp.cz</t>
  </si>
  <si>
    <t>Nacu</t>
  </si>
  <si>
    <t>petra.nacu@mmp.cz</t>
  </si>
  <si>
    <t>vnitřní sdělení pro potřeby stavebního úřadu, vajádření pro specielní stavební úřady</t>
  </si>
  <si>
    <t>digitální podklady, nutnost zpracování územních plánů do konce roku 2015</t>
  </si>
  <si>
    <t>webové stránky, tisk</t>
  </si>
  <si>
    <t>složité řízení a rozhodování v rámci rady obcí</t>
  </si>
  <si>
    <t>velmi dobrá spolupráce při řešení sporných bodů či výkladu stavebního zákona, velmi dobrá spolupráce ve sporných bodech při pořizování</t>
  </si>
  <si>
    <t>není vždy jasný postoj MMR k výkladu, velmi často přesunuta zodpovědnost na pořizovatele</t>
  </si>
  <si>
    <t>v současné době problém s ostatečným množstvím kvalifikovaných pracovníků vzhledem k nutnosti pořízení všech územních plánů v ORP do konce roku 2015 a vzhledem k nutnosti velké přesnosti a obezřtnosti ve vazbě na možné návrhy na zrušení OOP u správního soudu ze strany vlastníků dotčených nemovitostí</t>
  </si>
  <si>
    <t>větší personální obsazení</t>
  </si>
  <si>
    <t>součástí odboru hlavního architekta Magistrátu</t>
  </si>
  <si>
    <t>možné zvážení opštovného zřízení samostatného oddělení</t>
  </si>
  <si>
    <t>část analýz a územních studíí</t>
  </si>
  <si>
    <t>dle jejich požadavků</t>
  </si>
  <si>
    <t>Městský úřad Polička</t>
  </si>
  <si>
    <t>Palackého nám.</t>
  </si>
  <si>
    <t>Polička</t>
  </si>
  <si>
    <t>w87brph</t>
  </si>
  <si>
    <t>urad@policka.org</t>
  </si>
  <si>
    <t>Odbor územního plánování, rozvoje a životního prostředí</t>
  </si>
  <si>
    <t>Mastná</t>
  </si>
  <si>
    <t>mastna@policka.org</t>
  </si>
  <si>
    <t>úsek územního plánování a rozvoje</t>
  </si>
  <si>
    <t>Mihulka</t>
  </si>
  <si>
    <t>mihulka@policka.org</t>
  </si>
  <si>
    <t>konec platnosti starých ÚPO a nutnost pořízení nových ÚP do konce roku 2015 úplná aktualizace ÚAP správního obvodu ORP Polička</t>
  </si>
  <si>
    <t>internet, místní a regionální tisk, ročenka města</t>
  </si>
  <si>
    <t>nenaplnění požadavku § 9 odst. 1 stavebního zákona - k další činnosti Rady nebyl po komunálních volbách v roce 2010 souhlas všech obcí ve správním obvodu ORP Polička</t>
  </si>
  <si>
    <t>nedostatečné personální obsazení, nedostetčné technické zázemí (hardware, software)</t>
  </si>
  <si>
    <t>součást odboru územního plánování, rozvoje a životního prostředí jako úsek</t>
  </si>
  <si>
    <t>Městský úřad Přelouč</t>
  </si>
  <si>
    <t>Přelouč</t>
  </si>
  <si>
    <t>b4hbqav</t>
  </si>
  <si>
    <t>podatelna@mestoprelouc.cz</t>
  </si>
  <si>
    <t>Odbor stavební, vodoprávní a dopravy</t>
  </si>
  <si>
    <t>Novotný</t>
  </si>
  <si>
    <t>Lubomír</t>
  </si>
  <si>
    <t>lubomir.novotny@mestoprelouc.cz</t>
  </si>
  <si>
    <t>Hakl</t>
  </si>
  <si>
    <t>miroslav.hakl@mestoprelouc.cz</t>
  </si>
  <si>
    <t>Po účinnosti nového st. zákona byly obce vyzvány k založení rady obcí, téměř žádná obec ve spr. obvodu neprojevila o založení zájem, podruhé byla tato možnost prezentována při osobní schůzce všech starostů - opět bez odezvy</t>
  </si>
  <si>
    <t>ÚAP - PRURÚ, RURÚ, DM</t>
  </si>
  <si>
    <t>SHP, DGN, DOC, tištěná forma</t>
  </si>
  <si>
    <t>A016, A 021, A037, A038, A039, A057, A061, A063, A071, A079, A093, A106, A114</t>
  </si>
  <si>
    <t>součinnost s projektanty, dotčené orgány se nevyjadřují k návrhům, některé podmínky stanoviseka přesahují rámec úz.plánovací dokumentace</t>
  </si>
  <si>
    <t>Městský úřad Svitavy</t>
  </si>
  <si>
    <t>T. G. Masaryka</t>
  </si>
  <si>
    <t>Svitavy</t>
  </si>
  <si>
    <t>6jrbphg</t>
  </si>
  <si>
    <t>Poláček</t>
  </si>
  <si>
    <t>roman.polacek@svitavy.cz</t>
  </si>
  <si>
    <t>Korcová</t>
  </si>
  <si>
    <t>dagmar.korcova@svitavy.cz</t>
  </si>
  <si>
    <t>porada se starosty</t>
  </si>
  <si>
    <t>na webových stránkách odboru v rámci ORP, v tiskovinách města a obcí</t>
  </si>
  <si>
    <t>dotazy jsou zodpovídány buď okamžitě, nebo do 24 hodin</t>
  </si>
  <si>
    <t>postrádám metodické návody na aktuální nové problémy v souvislosti s obnovitelnými zdroji - bioplynové stanice, pěstování rychle rostoucích dřevin...</t>
  </si>
  <si>
    <t>podrobnější příklady řešení zadání změn ÚPO, stanovisko k umisťování bioplynových stanic...</t>
  </si>
  <si>
    <t>nedostatečný počet pracovníků vzhledem k rozšiřujícím se povinnostem, průměrná výpočetní technika</t>
  </si>
  <si>
    <t>útvar ÚP je součástí odboru výstavby</t>
  </si>
  <si>
    <t>na CD + bezplatný přístup k aktuálním datům zveřejněným na webu</t>
  </si>
  <si>
    <t>A093, A097,</t>
  </si>
  <si>
    <t>předání dat v požadovanám datovém modelu, některé ÚP nejsou osazeny do S-JSTK</t>
  </si>
  <si>
    <t>Městský úřad Ústí nad Orlicí</t>
  </si>
  <si>
    <t>Sychrova</t>
  </si>
  <si>
    <t>Ústí nad Orlicí</t>
  </si>
  <si>
    <t>bxcbwmg</t>
  </si>
  <si>
    <t>podatelna@muuo.cz</t>
  </si>
  <si>
    <t>Marčík</t>
  </si>
  <si>
    <t>Franz</t>
  </si>
  <si>
    <t>franz@muuo.cz</t>
  </si>
  <si>
    <t>Jedná se o porady starostů, na kterých jsou řešeny územně analytické podklady, postupy pořizování územně plánovacích dokumentací apod.</t>
  </si>
  <si>
    <t>Prostřednictvím internetových stránek města.</t>
  </si>
  <si>
    <t>V ORP probíhají porady starostů, které se konají cca 4 x ročně. Problematika ÚÚP je projednána na těchto poradách.</t>
  </si>
  <si>
    <t>V případě potřeby vždy ochotně poradí, pomohou...</t>
  </si>
  <si>
    <t>Nejsou.</t>
  </si>
  <si>
    <t>Vydávaná metodická doporučení jsou srozumitelná a řeší potřebné "nejasnosti" stavebního zákona.</t>
  </si>
  <si>
    <t>Neoprávněné požadavky dotčených ogánů na ÚPD.</t>
  </si>
  <si>
    <t>Městský úřad Vysoké Mýto</t>
  </si>
  <si>
    <t>B. Smetany</t>
  </si>
  <si>
    <t>Vysoké Mýto</t>
  </si>
  <si>
    <t>47jbpbt</t>
  </si>
  <si>
    <t>radnice@vysoke-myto.cz</t>
  </si>
  <si>
    <t>Eliáš</t>
  </si>
  <si>
    <t>frantisek.elias@vysoke-myto.cz</t>
  </si>
  <si>
    <t>Kubešová</t>
  </si>
  <si>
    <t>marcela.kubesova@vysoke-myto.cz</t>
  </si>
  <si>
    <t>setkání starostů PO3 - info o vývoji v obcích, nových zákonech,seznámení s územně analytickými podklady</t>
  </si>
  <si>
    <t>webové stránky, úřední deska, setkání starostů</t>
  </si>
  <si>
    <t>Nebyla politická vůle.</t>
  </si>
  <si>
    <t>Problémy či dotazy vždy vyřízeny ihned.</t>
  </si>
  <si>
    <t>Aktuální metodiky přístupné na webu.</t>
  </si>
  <si>
    <t>více metodik</t>
  </si>
  <si>
    <t>nemáme připomínek</t>
  </si>
  <si>
    <t>Máme vlastní program pro tvorbu ÚAP a dalších pokladů pro ÚP.</t>
  </si>
  <si>
    <t>Pro zlepšení podmínek výkonu státní správy doporučujeme GIS, kterém by bylo možné prezentovat data a územní plány i mimo úřad na webu. Např. program Maruška</t>
  </si>
  <si>
    <t>Odbor územního plánování a regionálního rozvoje se skládá zcela nelogicky z územního plánování a investic města.</t>
  </si>
  <si>
    <t>Odbor územního plánování a regionálního rozvoje se skládá zcela nelogicky z územního plánování a investic města. Lepší začlenění by bylo spojením se stavebním úřadem.</t>
  </si>
  <si>
    <t>PDF a papírová forma</t>
  </si>
  <si>
    <t>A068,69,70,94,95,97,16</t>
  </si>
  <si>
    <t>Některé dotčené orgány nezasílají svá stanoviska (MŽP)</t>
  </si>
  <si>
    <t>Městský úřad Žamberk</t>
  </si>
  <si>
    <t>Žamberk</t>
  </si>
  <si>
    <t>ia9b3gu</t>
  </si>
  <si>
    <t>podatelna@muzbk.cz</t>
  </si>
  <si>
    <t>Regionální rozvoj a územní plánování</t>
  </si>
  <si>
    <t>Šmok</t>
  </si>
  <si>
    <t>j.smok@muzbk.cz</t>
  </si>
  <si>
    <t>Územní plánování</t>
  </si>
  <si>
    <t>Mimra</t>
  </si>
  <si>
    <t>m.mimra@muzbk.cz</t>
  </si>
  <si>
    <t>Informace o změnách legislativy v oblasti ÚP</t>
  </si>
  <si>
    <t>Informace v místních periodikách, úřední desky, webové stránky měst a obcí</t>
  </si>
  <si>
    <t>Nezájem představitelů obcí</t>
  </si>
  <si>
    <t>vysoká odborná úroveň, ochota, rychlost</t>
  </si>
  <si>
    <t>častější kontakt</t>
  </si>
  <si>
    <t>lepší programové vybavení a výkonnější výpočetní technika</t>
  </si>
  <si>
    <t>oddělení v rámci odboru regionálního rozvoje a územního plánování</t>
  </si>
  <si>
    <t>předimenzované návrhy na zastavitelné plochy</t>
  </si>
  <si>
    <t>nám. T. G. Masaryka</t>
  </si>
  <si>
    <t>Statistika - zpracoval a vložil ÚÚR</t>
  </si>
  <si>
    <t>ukzbx4z</t>
  </si>
  <si>
    <t>5/35</t>
  </si>
  <si>
    <t xml:space="preserve">radnice@svitavy.cz </t>
  </si>
  <si>
    <t>nebyla zřízena</t>
  </si>
  <si>
    <t>CISORP</t>
  </si>
  <si>
    <t>5, 6, 7, 16, 50, 51, 73, 82, 107, 118</t>
  </si>
  <si>
    <t>68, 69, 70, 82, 93, 106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</si>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</sst>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1" fontId="2" fillId="0" borderId="2" xfId="56" applyNumberFormat="1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17" fontId="24" fillId="0" borderId="2" xfId="0" applyNumberFormat="1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10" fontId="24" fillId="0" borderId="2" xfId="0" applyNumberFormat="1" applyFont="1" applyFill="1" applyBorder="1" applyAlignment="1">
      <alignment vertical="top" wrapText="1"/>
    </xf>
    <xf numFmtId="14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8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4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8" customWidth="1"/>
    <col min="277" max="277" width="17.7109375" style="18" customWidth="1"/>
    <col min="278" max="278" width="14.140625" style="18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4" t="s">
        <v>554</v>
      </c>
      <c r="B1" s="56" t="s">
        <v>0</v>
      </c>
      <c r="C1" s="56" t="s">
        <v>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45"/>
      <c r="AH1" s="56" t="s">
        <v>205</v>
      </c>
      <c r="AI1" s="58"/>
      <c r="AJ1" s="58"/>
      <c r="AK1" s="58"/>
      <c r="AL1" s="61"/>
      <c r="AM1" s="56" t="s">
        <v>34</v>
      </c>
      <c r="AN1" s="60"/>
      <c r="AO1" s="60"/>
      <c r="AP1" s="60"/>
      <c r="AQ1" s="60"/>
      <c r="AR1" s="60"/>
      <c r="AS1" s="60"/>
      <c r="AT1" s="60"/>
      <c r="AU1" s="61"/>
      <c r="AV1" s="61"/>
      <c r="AW1" s="56" t="s">
        <v>41</v>
      </c>
      <c r="AX1" s="60"/>
      <c r="AY1" s="60"/>
      <c r="AZ1" s="60"/>
      <c r="BA1" s="61"/>
      <c r="BB1" s="56" t="s">
        <v>46</v>
      </c>
      <c r="BC1" s="60"/>
      <c r="BD1" s="60"/>
      <c r="BE1" s="60"/>
      <c r="BF1" s="60"/>
      <c r="BG1" s="60"/>
      <c r="BH1" s="60"/>
      <c r="BI1" s="56" t="s">
        <v>54</v>
      </c>
      <c r="BJ1" s="60"/>
      <c r="BK1" s="60"/>
      <c r="BL1" s="56" t="s">
        <v>58</v>
      </c>
      <c r="BM1" s="60"/>
      <c r="BN1" s="60"/>
      <c r="BO1" s="60"/>
      <c r="BP1" s="60"/>
      <c r="BQ1" s="60"/>
      <c r="BR1" s="56" t="s">
        <v>65</v>
      </c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56" t="s">
        <v>67</v>
      </c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56" t="s">
        <v>78</v>
      </c>
      <c r="CQ1" s="60"/>
      <c r="CR1" s="60"/>
      <c r="CS1" s="56" t="s">
        <v>80</v>
      </c>
      <c r="CT1" s="60"/>
      <c r="CU1" s="60"/>
      <c r="CV1" s="56" t="s">
        <v>81</v>
      </c>
      <c r="CW1" s="60"/>
      <c r="CX1" s="60"/>
      <c r="CY1" s="58"/>
      <c r="CZ1" s="62"/>
      <c r="DA1" s="62"/>
      <c r="DB1" s="62"/>
      <c r="DC1" s="56" t="s">
        <v>85</v>
      </c>
      <c r="DD1" s="60"/>
      <c r="DE1" s="60"/>
      <c r="DF1" s="60"/>
      <c r="DG1" s="60"/>
      <c r="DH1" s="60"/>
      <c r="DI1" s="60"/>
      <c r="DJ1" s="56" t="s">
        <v>89</v>
      </c>
      <c r="DK1" s="60"/>
      <c r="DL1" s="60"/>
      <c r="DM1" s="60"/>
      <c r="DN1" s="60"/>
      <c r="DO1" s="56" t="s">
        <v>94</v>
      </c>
      <c r="DP1" s="60"/>
      <c r="DQ1" s="60"/>
      <c r="DR1" s="56" t="s">
        <v>98</v>
      </c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1"/>
      <c r="FT1" s="56" t="s">
        <v>134</v>
      </c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56" t="s">
        <v>155</v>
      </c>
      <c r="GO1" s="60"/>
      <c r="GP1" s="60"/>
      <c r="GQ1" s="60"/>
      <c r="GR1" s="60"/>
      <c r="GS1" s="60"/>
      <c r="GT1" s="60"/>
      <c r="GU1" s="56" t="s">
        <v>163</v>
      </c>
      <c r="GV1" s="60"/>
      <c r="GW1" s="60"/>
      <c r="GX1" s="56" t="s">
        <v>167</v>
      </c>
      <c r="GY1" s="60"/>
      <c r="GZ1" s="60"/>
      <c r="HA1" s="60"/>
      <c r="HB1" s="60"/>
      <c r="HC1" s="60"/>
      <c r="HD1" s="60"/>
      <c r="HE1" s="56" t="s">
        <v>172</v>
      </c>
      <c r="HF1" s="60"/>
      <c r="HG1" s="60"/>
      <c r="HH1" s="60"/>
      <c r="HI1" s="60"/>
      <c r="HJ1" s="56" t="s">
        <v>174</v>
      </c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56" t="s">
        <v>189</v>
      </c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9" t="s">
        <v>549</v>
      </c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29"/>
      <c r="JO1" s="33"/>
      <c r="JP1" s="66" t="s">
        <v>623</v>
      </c>
      <c r="JQ1" s="67"/>
      <c r="JR1" s="68"/>
      <c r="JS1" s="43" t="s">
        <v>628</v>
      </c>
      <c r="JT1" s="63" t="s">
        <v>624</v>
      </c>
      <c r="JU1" s="64"/>
      <c r="JV1" s="65"/>
      <c r="JW1" s="43" t="s">
        <v>629</v>
      </c>
      <c r="JX1" s="43" t="s">
        <v>625</v>
      </c>
      <c r="JY1" s="43" t="s">
        <v>626</v>
      </c>
      <c r="JZ1" s="43" t="s">
        <v>627</v>
      </c>
      <c r="KA1" s="63" t="s">
        <v>630</v>
      </c>
      <c r="KB1" s="65"/>
    </row>
    <row r="2" spans="1:288" ht="306" x14ac:dyDescent="0.25">
      <c r="A2" s="55"/>
      <c r="B2" s="57"/>
      <c r="C2" s="11" t="s">
        <v>2</v>
      </c>
      <c r="D2" s="11" t="s">
        <v>3</v>
      </c>
      <c r="E2" s="9" t="s">
        <v>206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9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586</v>
      </c>
      <c r="AH2" s="11" t="s">
        <v>31</v>
      </c>
      <c r="AI2" s="11" t="s">
        <v>32</v>
      </c>
      <c r="AJ2" s="13" t="s">
        <v>557</v>
      </c>
      <c r="AK2" s="11" t="s">
        <v>33</v>
      </c>
      <c r="AL2" s="13" t="s">
        <v>558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559</v>
      </c>
      <c r="AR2" s="13" t="s">
        <v>560</v>
      </c>
      <c r="AS2" s="11" t="s">
        <v>39</v>
      </c>
      <c r="AT2" s="11" t="s">
        <v>40</v>
      </c>
      <c r="AU2" s="13" t="s">
        <v>561</v>
      </c>
      <c r="AV2" s="13" t="s">
        <v>562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563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589</v>
      </c>
      <c r="BS2" s="11" t="s">
        <v>590</v>
      </c>
      <c r="BT2" s="11" t="s">
        <v>597</v>
      </c>
      <c r="BU2" s="11" t="s">
        <v>591</v>
      </c>
      <c r="BV2" s="11" t="s">
        <v>592</v>
      </c>
      <c r="BW2" s="11" t="s">
        <v>593</v>
      </c>
      <c r="BX2" s="11" t="s">
        <v>594</v>
      </c>
      <c r="BY2" s="11" t="s">
        <v>595</v>
      </c>
      <c r="BZ2" s="11" t="s">
        <v>596</v>
      </c>
      <c r="CA2" s="11" t="s">
        <v>66</v>
      </c>
      <c r="CB2" s="11" t="s">
        <v>598</v>
      </c>
      <c r="CC2" s="11" t="s">
        <v>599</v>
      </c>
      <c r="CD2" s="11" t="s">
        <v>600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564</v>
      </c>
      <c r="CZ2" s="13" t="s">
        <v>565</v>
      </c>
      <c r="DA2" s="13" t="s">
        <v>584</v>
      </c>
      <c r="DB2" s="13" t="s">
        <v>566</v>
      </c>
      <c r="DC2" s="11" t="s">
        <v>601</v>
      </c>
      <c r="DD2" s="11" t="s">
        <v>86</v>
      </c>
      <c r="DE2" s="11" t="s">
        <v>87</v>
      </c>
      <c r="DF2" s="11" t="s">
        <v>602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603</v>
      </c>
      <c r="DO2" s="11" t="s">
        <v>95</v>
      </c>
      <c r="DP2" s="11" t="s">
        <v>96</v>
      </c>
      <c r="DQ2" s="11" t="s">
        <v>97</v>
      </c>
      <c r="DR2" s="11" t="s">
        <v>604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570</v>
      </c>
      <c r="DY2" s="13" t="s">
        <v>571</v>
      </c>
      <c r="DZ2" s="13" t="s">
        <v>572</v>
      </c>
      <c r="EA2" s="11" t="s">
        <v>605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573</v>
      </c>
      <c r="EH2" s="13" t="s">
        <v>574</v>
      </c>
      <c r="EI2" s="13" t="s">
        <v>575</v>
      </c>
      <c r="EJ2" s="13" t="s">
        <v>569</v>
      </c>
      <c r="EK2" s="13" t="s">
        <v>567</v>
      </c>
      <c r="EL2" s="13" t="s">
        <v>568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576</v>
      </c>
      <c r="ER2" s="13" t="s">
        <v>577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578</v>
      </c>
      <c r="EX2" s="13" t="s">
        <v>579</v>
      </c>
      <c r="EY2" s="13" t="s">
        <v>580</v>
      </c>
      <c r="EZ2" s="13" t="s">
        <v>581</v>
      </c>
      <c r="FA2" s="11" t="s">
        <v>117</v>
      </c>
      <c r="FB2" s="11" t="s">
        <v>118</v>
      </c>
      <c r="FC2" s="13" t="s">
        <v>582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583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617</v>
      </c>
      <c r="GY2" s="11" t="s">
        <v>168</v>
      </c>
      <c r="GZ2" s="11" t="s">
        <v>169</v>
      </c>
      <c r="HA2" s="11" t="s">
        <v>618</v>
      </c>
      <c r="HB2" s="11" t="s">
        <v>168</v>
      </c>
      <c r="HC2" s="11" t="s">
        <v>170</v>
      </c>
      <c r="HD2" s="11" t="s">
        <v>171</v>
      </c>
      <c r="HE2" s="11" t="s">
        <v>606</v>
      </c>
      <c r="HF2" s="11" t="s">
        <v>607</v>
      </c>
      <c r="HG2" s="11" t="s">
        <v>608</v>
      </c>
      <c r="HH2" s="11" t="s">
        <v>609</v>
      </c>
      <c r="HI2" s="11" t="s">
        <v>173</v>
      </c>
      <c r="HJ2" s="11" t="s">
        <v>619</v>
      </c>
      <c r="HK2" s="11" t="s">
        <v>168</v>
      </c>
      <c r="HL2" s="11" t="s">
        <v>175</v>
      </c>
      <c r="HM2" s="11" t="s">
        <v>176</v>
      </c>
      <c r="HN2" s="11" t="s">
        <v>620</v>
      </c>
      <c r="HO2" s="11" t="s">
        <v>168</v>
      </c>
      <c r="HP2" s="11" t="s">
        <v>610</v>
      </c>
      <c r="HQ2" s="11" t="s">
        <v>177</v>
      </c>
      <c r="HR2" s="11" t="s">
        <v>621</v>
      </c>
      <c r="HS2" s="11" t="s">
        <v>178</v>
      </c>
      <c r="HT2" s="11" t="s">
        <v>611</v>
      </c>
      <c r="HU2" s="11" t="s">
        <v>612</v>
      </c>
      <c r="HV2" s="11" t="s">
        <v>613</v>
      </c>
      <c r="HW2" s="11" t="s">
        <v>614</v>
      </c>
      <c r="HX2" s="11" t="s">
        <v>615</v>
      </c>
      <c r="HY2" s="11" t="s">
        <v>616</v>
      </c>
      <c r="HZ2" s="11" t="s">
        <v>179</v>
      </c>
      <c r="IA2" s="11" t="s">
        <v>180</v>
      </c>
      <c r="IB2" s="11" t="s">
        <v>181</v>
      </c>
      <c r="IC2" s="11" t="s">
        <v>182</v>
      </c>
      <c r="ID2" s="11" t="s">
        <v>183</v>
      </c>
      <c r="IE2" s="11" t="s">
        <v>184</v>
      </c>
      <c r="IF2" s="11" t="s">
        <v>185</v>
      </c>
      <c r="IG2" s="11" t="s">
        <v>186</v>
      </c>
      <c r="IH2" s="11" t="s">
        <v>187</v>
      </c>
      <c r="II2" s="11" t="s">
        <v>188</v>
      </c>
      <c r="IJ2" s="11" t="s">
        <v>190</v>
      </c>
      <c r="IK2" s="11" t="s">
        <v>191</v>
      </c>
      <c r="IL2" s="11" t="s">
        <v>192</v>
      </c>
      <c r="IM2" s="11" t="s">
        <v>193</v>
      </c>
      <c r="IN2" s="11" t="s">
        <v>194</v>
      </c>
      <c r="IO2" s="11" t="s">
        <v>195</v>
      </c>
      <c r="IP2" s="11" t="s">
        <v>196</v>
      </c>
      <c r="IQ2" s="11" t="s">
        <v>197</v>
      </c>
      <c r="IR2" s="11" t="s">
        <v>198</v>
      </c>
      <c r="IS2" s="11" t="s">
        <v>199</v>
      </c>
      <c r="IT2" s="11" t="s">
        <v>200</v>
      </c>
      <c r="IU2" s="11" t="s">
        <v>201</v>
      </c>
      <c r="IV2" s="11" t="s">
        <v>202</v>
      </c>
      <c r="IW2" s="11" t="s">
        <v>203</v>
      </c>
      <c r="IX2" s="11" t="s">
        <v>204</v>
      </c>
      <c r="IY2" s="16" t="s">
        <v>190</v>
      </c>
      <c r="IZ2" s="16" t="s">
        <v>191</v>
      </c>
      <c r="JA2" s="16" t="s">
        <v>192</v>
      </c>
      <c r="JB2" s="16" t="s">
        <v>193</v>
      </c>
      <c r="JC2" s="16" t="s">
        <v>194</v>
      </c>
      <c r="JD2" s="16" t="s">
        <v>195</v>
      </c>
      <c r="JE2" s="16" t="s">
        <v>196</v>
      </c>
      <c r="JF2" s="16" t="s">
        <v>197</v>
      </c>
      <c r="JG2" s="16" t="s">
        <v>198</v>
      </c>
      <c r="JH2" s="16" t="s">
        <v>199</v>
      </c>
      <c r="JI2" s="16" t="s">
        <v>200</v>
      </c>
      <c r="JJ2" s="16" t="s">
        <v>201</v>
      </c>
      <c r="JK2" s="16" t="s">
        <v>202</v>
      </c>
      <c r="JL2" s="16" t="s">
        <v>203</v>
      </c>
      <c r="JM2" s="16" t="s">
        <v>204</v>
      </c>
      <c r="JN2" s="48" t="s">
        <v>585</v>
      </c>
      <c r="JO2" s="32" t="s">
        <v>622</v>
      </c>
      <c r="JP2" s="48" t="s">
        <v>656</v>
      </c>
      <c r="JQ2" s="48" t="s">
        <v>657</v>
      </c>
      <c r="JR2" s="49" t="s">
        <v>658</v>
      </c>
      <c r="JS2" s="48" t="s">
        <v>631</v>
      </c>
      <c r="JT2" s="48" t="s">
        <v>653</v>
      </c>
      <c r="JU2" s="48" t="s">
        <v>654</v>
      </c>
      <c r="JV2" s="49" t="s">
        <v>643</v>
      </c>
      <c r="JW2" s="48" t="s">
        <v>632</v>
      </c>
      <c r="JX2" s="50" t="s">
        <v>633</v>
      </c>
      <c r="JY2" s="50" t="s">
        <v>634</v>
      </c>
      <c r="JZ2" s="51" t="s">
        <v>635</v>
      </c>
      <c r="KA2" s="48" t="s">
        <v>644</v>
      </c>
      <c r="KB2" s="49" t="s">
        <v>655</v>
      </c>
    </row>
    <row r="3" spans="1:288" s="3" customFormat="1" ht="38.25" x14ac:dyDescent="0.25">
      <c r="A3" s="46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30" t="s">
        <v>645</v>
      </c>
      <c r="JO3" s="30" t="s">
        <v>646</v>
      </c>
      <c r="JP3" s="30" t="s">
        <v>648</v>
      </c>
      <c r="JQ3" s="41" t="s">
        <v>647</v>
      </c>
      <c r="JR3" s="41" t="s">
        <v>649</v>
      </c>
      <c r="JS3" s="30" t="s">
        <v>641</v>
      </c>
      <c r="JT3" s="30" t="s">
        <v>650</v>
      </c>
      <c r="JU3" s="30" t="s">
        <v>640</v>
      </c>
      <c r="JV3" s="41" t="s">
        <v>651</v>
      </c>
      <c r="JW3" s="30" t="s">
        <v>639</v>
      </c>
      <c r="JX3" s="30" t="s">
        <v>642</v>
      </c>
      <c r="JY3" s="30" t="s">
        <v>638</v>
      </c>
      <c r="JZ3" s="30" t="s">
        <v>652</v>
      </c>
      <c r="KA3" s="30" t="s">
        <v>637</v>
      </c>
      <c r="KB3" s="30" t="s">
        <v>636</v>
      </c>
    </row>
    <row r="4" spans="1:288" s="8" customFormat="1" ht="38.25" x14ac:dyDescent="0.25">
      <c r="A4" s="4">
        <v>5301</v>
      </c>
      <c r="B4" s="15" t="s">
        <v>258</v>
      </c>
      <c r="C4" s="15" t="s">
        <v>259</v>
      </c>
      <c r="D4" s="15" t="s">
        <v>260</v>
      </c>
      <c r="E4" s="20">
        <v>78</v>
      </c>
      <c r="F4" s="15" t="s">
        <v>261</v>
      </c>
      <c r="G4" s="15">
        <v>56002</v>
      </c>
      <c r="H4" s="15" t="s">
        <v>262</v>
      </c>
      <c r="I4" s="15" t="s">
        <v>263</v>
      </c>
      <c r="J4" s="15" t="s">
        <v>264</v>
      </c>
      <c r="K4" s="15" t="s">
        <v>265</v>
      </c>
      <c r="L4" s="15" t="s">
        <v>266</v>
      </c>
      <c r="M4" s="15" t="s">
        <v>207</v>
      </c>
      <c r="N4" s="15">
        <v>465500170</v>
      </c>
      <c r="O4" s="15" t="s">
        <v>267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268</v>
      </c>
      <c r="AC4" s="15" t="s">
        <v>245</v>
      </c>
      <c r="AD4" s="15" t="s">
        <v>207</v>
      </c>
      <c r="AE4" s="15">
        <v>465500173</v>
      </c>
      <c r="AF4" s="15" t="s">
        <v>269</v>
      </c>
      <c r="AG4" s="28" t="s">
        <v>588</v>
      </c>
      <c r="AH4" s="15">
        <v>3</v>
      </c>
      <c r="AI4" s="15">
        <v>3</v>
      </c>
      <c r="AJ4" s="21">
        <f t="shared" ref="AJ4:AJ18" si="0">SUM(AH4:AI4)</f>
        <v>6</v>
      </c>
      <c r="AK4" s="15">
        <v>0</v>
      </c>
      <c r="AL4" s="21">
        <f t="shared" ref="AL4:AL18" si="1">SUM(AJ4:AK4)</f>
        <v>6</v>
      </c>
      <c r="AM4" s="15">
        <v>3</v>
      </c>
      <c r="AN4" s="28">
        <v>3</v>
      </c>
      <c r="AO4" s="15">
        <v>3</v>
      </c>
      <c r="AP4" s="28">
        <v>2</v>
      </c>
      <c r="AQ4" s="21">
        <f t="shared" ref="AQ4:AQ18" si="2">SUM(AM4,AO4)</f>
        <v>6</v>
      </c>
      <c r="AR4" s="28">
        <f t="shared" ref="AR4:AR18" si="3">SUM(AN4,AP4)</f>
        <v>5</v>
      </c>
      <c r="AS4" s="15">
        <v>0</v>
      </c>
      <c r="AT4" s="28">
        <v>0</v>
      </c>
      <c r="AU4" s="21">
        <f t="shared" ref="AU4:AU18" si="4">SUM(AQ4,AS4)</f>
        <v>6</v>
      </c>
      <c r="AV4" s="28">
        <f t="shared" ref="AV4:AV18" si="5">SUM(AR4,AT4)</f>
        <v>5</v>
      </c>
      <c r="AW4" s="15">
        <v>0</v>
      </c>
      <c r="AX4" s="15">
        <v>2</v>
      </c>
      <c r="AY4" s="15">
        <v>0</v>
      </c>
      <c r="AZ4" s="15">
        <v>1</v>
      </c>
      <c r="BA4" s="21">
        <f t="shared" ref="BA4:BA18" si="6">SUM(AW4:AZ4)</f>
        <v>3</v>
      </c>
      <c r="BB4" s="15">
        <v>0</v>
      </c>
      <c r="BC4" s="15">
        <v>1</v>
      </c>
      <c r="BD4" s="15">
        <v>0</v>
      </c>
      <c r="BE4" s="15">
        <v>0</v>
      </c>
      <c r="BF4" s="15">
        <v>2</v>
      </c>
      <c r="BG4" s="15">
        <v>0</v>
      </c>
      <c r="BH4" s="15">
        <v>0</v>
      </c>
      <c r="BI4" s="15">
        <v>0</v>
      </c>
      <c r="BJ4" s="15">
        <v>0</v>
      </c>
      <c r="BK4" s="15">
        <v>3</v>
      </c>
      <c r="BL4" s="15">
        <v>0</v>
      </c>
      <c r="BM4" s="15">
        <v>1</v>
      </c>
      <c r="BN4" s="15">
        <v>0</v>
      </c>
      <c r="BO4" s="15">
        <v>1</v>
      </c>
      <c r="BP4" s="15">
        <v>1</v>
      </c>
      <c r="BQ4" s="15">
        <v>0</v>
      </c>
      <c r="BR4" s="15">
        <v>0</v>
      </c>
      <c r="BS4" s="15">
        <v>0</v>
      </c>
      <c r="BT4" s="15">
        <v>4</v>
      </c>
      <c r="BU4" s="15">
        <v>1</v>
      </c>
      <c r="BV4" s="15">
        <v>1</v>
      </c>
      <c r="BW4" s="15">
        <v>1</v>
      </c>
      <c r="BX4" s="15">
        <v>0</v>
      </c>
      <c r="BY4" s="15">
        <v>0</v>
      </c>
      <c r="BZ4" s="15">
        <v>1</v>
      </c>
      <c r="CA4" s="15">
        <v>1</v>
      </c>
      <c r="CB4" s="15">
        <v>1</v>
      </c>
      <c r="CC4" s="15">
        <v>0</v>
      </c>
      <c r="CD4" s="15">
        <v>1</v>
      </c>
      <c r="CE4" s="15">
        <v>1</v>
      </c>
      <c r="CF4" s="15">
        <v>1</v>
      </c>
      <c r="CG4" s="15">
        <v>1</v>
      </c>
      <c r="CH4" s="15">
        <v>1</v>
      </c>
      <c r="CI4" s="15">
        <v>1</v>
      </c>
      <c r="CJ4" s="15">
        <v>1</v>
      </c>
      <c r="CK4" s="15"/>
      <c r="CL4" s="15">
        <v>1</v>
      </c>
      <c r="CM4" s="15">
        <v>0</v>
      </c>
      <c r="CN4" s="15">
        <v>0</v>
      </c>
      <c r="CO4" s="15">
        <v>1</v>
      </c>
      <c r="CP4" s="15">
        <v>3</v>
      </c>
      <c r="CQ4" s="15">
        <v>0</v>
      </c>
      <c r="CR4" s="15"/>
      <c r="CS4" s="15">
        <v>1</v>
      </c>
      <c r="CT4" s="15">
        <v>1</v>
      </c>
      <c r="CU4" s="15" t="s">
        <v>240</v>
      </c>
      <c r="CV4" s="15">
        <v>1</v>
      </c>
      <c r="CW4" s="15">
        <v>3</v>
      </c>
      <c r="CX4" s="15">
        <v>0</v>
      </c>
      <c r="CY4" s="28">
        <f t="shared" ref="CY4:CY18" si="7">SUM(CE4:CJ4,CL4:CM4,CO4,CV4)</f>
        <v>9</v>
      </c>
      <c r="CZ4" s="28">
        <f t="shared" ref="CZ4:CZ18" si="8">SUM(CP4:CQ4,CW4)</f>
        <v>6</v>
      </c>
      <c r="DA4" s="28">
        <f t="shared" ref="DA4:DA18" si="9">SUM(CY4:CZ4)</f>
        <v>15</v>
      </c>
      <c r="DB4" s="28">
        <f t="shared" ref="DB4:DB18" si="10">SUM(CS4:CT4,CX4,CY4:CZ4)</f>
        <v>17</v>
      </c>
      <c r="DC4" s="15">
        <v>1</v>
      </c>
      <c r="DD4" s="15">
        <v>2</v>
      </c>
      <c r="DE4" s="15" t="s">
        <v>270</v>
      </c>
      <c r="DF4" s="15">
        <v>0</v>
      </c>
      <c r="DG4" s="15">
        <v>0</v>
      </c>
      <c r="DH4" s="15"/>
      <c r="DI4" s="15" t="s">
        <v>246</v>
      </c>
      <c r="DJ4" s="15" t="s">
        <v>553</v>
      </c>
      <c r="DK4" s="15" t="s">
        <v>271</v>
      </c>
      <c r="DL4" s="15">
        <v>0</v>
      </c>
      <c r="DM4" s="15">
        <v>0</v>
      </c>
      <c r="DN4" s="15"/>
      <c r="DO4" s="15">
        <v>0</v>
      </c>
      <c r="DP4" s="15">
        <v>0</v>
      </c>
      <c r="DQ4" s="15"/>
      <c r="DR4" s="15">
        <v>0</v>
      </c>
      <c r="DS4" s="15">
        <v>0</v>
      </c>
      <c r="DT4" s="15">
        <v>0</v>
      </c>
      <c r="DU4" s="15">
        <v>0</v>
      </c>
      <c r="DV4" s="15">
        <v>0</v>
      </c>
      <c r="DW4" s="15">
        <v>0</v>
      </c>
      <c r="DX4" s="21">
        <f t="shared" ref="DX4:DX18" si="11">SUM(DR4,DU4)</f>
        <v>0</v>
      </c>
      <c r="DY4" s="21">
        <f t="shared" ref="DY4:DY18" si="12">SUM(DS4,DV4)</f>
        <v>0</v>
      </c>
      <c r="DZ4" s="21">
        <f t="shared" ref="DZ4:DZ18" si="13">SUM(DT4,DW4)</f>
        <v>0</v>
      </c>
      <c r="EA4" s="15">
        <v>0</v>
      </c>
      <c r="EB4" s="15">
        <v>0</v>
      </c>
      <c r="EC4" s="15">
        <v>0</v>
      </c>
      <c r="ED4" s="15">
        <v>0</v>
      </c>
      <c r="EE4" s="15">
        <v>0</v>
      </c>
      <c r="EF4" s="15">
        <v>0</v>
      </c>
      <c r="EG4" s="21">
        <f t="shared" ref="EG4:EG18" si="14">SUM(EA4,ED4)</f>
        <v>0</v>
      </c>
      <c r="EH4" s="21">
        <f t="shared" ref="EH4:EH18" si="15">SUM(EB4,EE4)</f>
        <v>0</v>
      </c>
      <c r="EI4" s="21">
        <f t="shared" ref="EI4:EI18" si="16">SUM(EC4,EF4)</f>
        <v>0</v>
      </c>
      <c r="EJ4" s="21">
        <f t="shared" ref="EJ4:EJ18" si="17">SUM(DX4,EG4)</f>
        <v>0</v>
      </c>
      <c r="EK4" s="21">
        <f t="shared" ref="EK4:EK18" si="18">SUM(DY4,EH4)</f>
        <v>0</v>
      </c>
      <c r="EL4" s="21">
        <f t="shared" ref="EL4:EL18" si="19">SUM(DZ4,EI4)</f>
        <v>0</v>
      </c>
      <c r="EM4" s="15">
        <v>1</v>
      </c>
      <c r="EN4" s="15">
        <v>0</v>
      </c>
      <c r="EO4" s="15">
        <v>1</v>
      </c>
      <c r="EP4" s="15">
        <v>0</v>
      </c>
      <c r="EQ4" s="21">
        <f t="shared" ref="EQ4:EQ18" si="20">SUM(EM4,EO4)</f>
        <v>2</v>
      </c>
      <c r="ER4" s="21">
        <f t="shared" ref="ER4:ER18" si="21">SUM(EN4,EP4)</f>
        <v>0</v>
      </c>
      <c r="ES4" s="15">
        <v>1</v>
      </c>
      <c r="ET4" s="15">
        <v>0</v>
      </c>
      <c r="EU4" s="15">
        <v>1</v>
      </c>
      <c r="EV4" s="15">
        <v>0</v>
      </c>
      <c r="EW4" s="21">
        <f t="shared" ref="EW4:EW18" si="22">SUM(ES4,EU4)</f>
        <v>2</v>
      </c>
      <c r="EX4" s="21" t="e">
        <f>SUM(#REF!,#REF!)</f>
        <v>#REF!</v>
      </c>
      <c r="EY4" s="21">
        <f t="shared" ref="EY4:EY18" si="23">SUM(EQ4,EW4)</f>
        <v>4</v>
      </c>
      <c r="EZ4" s="21" t="e">
        <f t="shared" ref="EZ4:EZ18" si="24">SUM(ER4,EX4)</f>
        <v>#REF!</v>
      </c>
      <c r="FA4" s="15">
        <v>0</v>
      </c>
      <c r="FB4" s="15">
        <v>0</v>
      </c>
      <c r="FC4" s="21">
        <f t="shared" ref="FC4:FC18" si="25">SUM(FA4:FB4)</f>
        <v>0</v>
      </c>
      <c r="FD4" s="15">
        <v>0</v>
      </c>
      <c r="FE4" s="15">
        <v>2</v>
      </c>
      <c r="FF4" s="15">
        <v>0</v>
      </c>
      <c r="FG4" s="15">
        <v>0</v>
      </c>
      <c r="FH4" s="15">
        <v>0</v>
      </c>
      <c r="FI4" s="15">
        <v>0</v>
      </c>
      <c r="FJ4" s="15">
        <v>1</v>
      </c>
      <c r="FK4" s="15">
        <v>0</v>
      </c>
      <c r="FL4" s="15">
        <v>0</v>
      </c>
      <c r="FM4" s="15">
        <v>0</v>
      </c>
      <c r="FN4" s="15">
        <v>0</v>
      </c>
      <c r="FO4" s="15">
        <v>0</v>
      </c>
      <c r="FP4" s="15">
        <v>0</v>
      </c>
      <c r="FQ4" s="15">
        <v>49</v>
      </c>
      <c r="FR4" s="15">
        <v>5</v>
      </c>
      <c r="FS4" s="21" t="e">
        <f t="shared" ref="FS4:FS18" si="26">SUM(EJ4:EK4,EY4:EZ4,FC4,FN4)</f>
        <v>#REF!</v>
      </c>
      <c r="FT4" s="15">
        <v>0</v>
      </c>
      <c r="FU4" s="15">
        <v>0</v>
      </c>
      <c r="FV4" s="15">
        <v>0</v>
      </c>
      <c r="FW4" s="15">
        <v>0</v>
      </c>
      <c r="FX4" s="15">
        <v>0</v>
      </c>
      <c r="FY4" s="15">
        <v>0</v>
      </c>
      <c r="FZ4" s="15">
        <v>0</v>
      </c>
      <c r="GA4" s="15">
        <v>0</v>
      </c>
      <c r="GB4" s="15">
        <v>0</v>
      </c>
      <c r="GC4" s="15">
        <v>0</v>
      </c>
      <c r="GD4" s="15">
        <v>0</v>
      </c>
      <c r="GE4" s="15">
        <v>0</v>
      </c>
      <c r="GF4" s="15">
        <v>0</v>
      </c>
      <c r="GG4" s="15">
        <v>0</v>
      </c>
      <c r="GH4" s="15">
        <v>0</v>
      </c>
      <c r="GI4" s="15">
        <v>0</v>
      </c>
      <c r="GJ4" s="15">
        <v>0</v>
      </c>
      <c r="GK4" s="15">
        <v>0</v>
      </c>
      <c r="GL4" s="15">
        <v>0</v>
      </c>
      <c r="GM4" s="15">
        <v>0</v>
      </c>
      <c r="GN4" s="15">
        <v>0</v>
      </c>
      <c r="GO4" s="15">
        <v>0</v>
      </c>
      <c r="GP4" s="15">
        <v>0</v>
      </c>
      <c r="GQ4" s="15">
        <v>0</v>
      </c>
      <c r="GR4" s="15">
        <v>0</v>
      </c>
      <c r="GS4" s="15">
        <v>0</v>
      </c>
      <c r="GT4" s="15">
        <v>0</v>
      </c>
      <c r="GU4" s="15">
        <v>0</v>
      </c>
      <c r="GV4" s="15">
        <v>0</v>
      </c>
      <c r="GW4" s="15">
        <v>0</v>
      </c>
      <c r="GX4" s="15">
        <v>2</v>
      </c>
      <c r="GY4" s="15">
        <v>0</v>
      </c>
      <c r="GZ4" s="15">
        <v>0</v>
      </c>
      <c r="HA4" s="15">
        <v>2</v>
      </c>
      <c r="HB4" s="15">
        <v>0</v>
      </c>
      <c r="HC4" s="15">
        <v>0</v>
      </c>
      <c r="HD4" s="15">
        <v>0</v>
      </c>
      <c r="HE4" s="15">
        <v>1</v>
      </c>
      <c r="HF4" s="15">
        <v>1</v>
      </c>
      <c r="HG4" s="15">
        <v>1</v>
      </c>
      <c r="HH4" s="15"/>
      <c r="HI4" s="15">
        <v>0</v>
      </c>
      <c r="HJ4" s="15">
        <v>2</v>
      </c>
      <c r="HK4" s="15">
        <v>0</v>
      </c>
      <c r="HL4" s="15">
        <v>0</v>
      </c>
      <c r="HM4" s="15" t="s">
        <v>272</v>
      </c>
      <c r="HN4" s="15">
        <v>2</v>
      </c>
      <c r="HO4" s="15">
        <v>0</v>
      </c>
      <c r="HP4" s="15">
        <v>1</v>
      </c>
      <c r="HQ4" s="15" t="s">
        <v>215</v>
      </c>
      <c r="HR4" s="15">
        <v>3</v>
      </c>
      <c r="HS4" s="15" t="s">
        <v>273</v>
      </c>
      <c r="HT4" s="15">
        <v>0</v>
      </c>
      <c r="HU4" s="15">
        <v>0</v>
      </c>
      <c r="HV4" s="15">
        <v>1</v>
      </c>
      <c r="HW4" s="15">
        <v>0</v>
      </c>
      <c r="HX4" s="15">
        <v>0</v>
      </c>
      <c r="HY4" s="15">
        <v>0</v>
      </c>
      <c r="HZ4" s="15">
        <v>6</v>
      </c>
      <c r="IA4" s="15" t="s">
        <v>555</v>
      </c>
      <c r="IB4" s="15">
        <v>0</v>
      </c>
      <c r="IC4" s="15">
        <v>0</v>
      </c>
      <c r="ID4" s="15">
        <v>0</v>
      </c>
      <c r="IE4" s="15">
        <v>0</v>
      </c>
      <c r="IF4" s="15">
        <v>0</v>
      </c>
      <c r="IG4" s="15">
        <v>0</v>
      </c>
      <c r="IH4" s="15">
        <v>0</v>
      </c>
      <c r="II4" s="15">
        <v>0</v>
      </c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47">
        <v>18614</v>
      </c>
      <c r="IZ4" s="7">
        <v>79.706372999999999</v>
      </c>
      <c r="JA4" s="47">
        <v>16032</v>
      </c>
      <c r="JB4" s="7">
        <v>41.010714999999998</v>
      </c>
      <c r="JC4" s="47">
        <v>1</v>
      </c>
      <c r="JD4" s="47">
        <v>1</v>
      </c>
      <c r="JE4" s="47">
        <v>5</v>
      </c>
      <c r="JF4" s="47">
        <v>1</v>
      </c>
      <c r="JG4" s="47">
        <v>4</v>
      </c>
      <c r="JH4" s="47">
        <v>5</v>
      </c>
      <c r="JI4" s="47">
        <v>0</v>
      </c>
      <c r="JJ4" s="47">
        <v>20</v>
      </c>
      <c r="JK4" s="47">
        <v>9.1569842225790392</v>
      </c>
      <c r="JL4" s="47">
        <v>100</v>
      </c>
      <c r="JM4" s="47">
        <v>100.00003387433023</v>
      </c>
      <c r="JN4" s="35" t="e">
        <f t="shared" ref="JN4:JN18" si="27">FS4/CF4</f>
        <v>#REF!</v>
      </c>
      <c r="JO4" s="31">
        <f>EL4/CG4</f>
        <v>0</v>
      </c>
      <c r="JP4" s="37">
        <v>2</v>
      </c>
      <c r="JQ4" s="34">
        <f t="shared" ref="JQ4:JQ18" si="28">AH4+AI4+AK4</f>
        <v>6</v>
      </c>
      <c r="JR4" s="36">
        <f t="shared" ref="JR4:JR18" si="29">JQ4-JP4</f>
        <v>4</v>
      </c>
      <c r="JS4" s="38">
        <f t="shared" ref="JS4:JS18" si="30">JH4</f>
        <v>5</v>
      </c>
      <c r="JT4" s="40">
        <v>100.00003387433023</v>
      </c>
      <c r="JU4" s="40">
        <f t="shared" ref="JU4:JU18" si="31">JM4</f>
        <v>100.00003387433023</v>
      </c>
      <c r="JV4" s="42">
        <f t="shared" ref="JV4:JV18" si="32">JU4-JT4</f>
        <v>0</v>
      </c>
      <c r="JW4" s="38">
        <f t="shared" ref="JW4:JW18" si="33">JE4</f>
        <v>5</v>
      </c>
      <c r="JX4" s="39">
        <v>5</v>
      </c>
      <c r="JY4" s="37">
        <v>4</v>
      </c>
      <c r="JZ4" s="53" t="e">
        <f t="shared" ref="JZ4:JZ18" si="34">FS4/AR4</f>
        <v>#REF!</v>
      </c>
      <c r="KA4" s="37">
        <f t="shared" ref="KA4:KA18" si="35">IB4+IC4</f>
        <v>0</v>
      </c>
      <c r="KB4" s="52">
        <f t="shared" ref="KB4:KB9" si="36">FL4/FJ4*100</f>
        <v>0</v>
      </c>
    </row>
    <row r="5" spans="1:288" s="8" customFormat="1" ht="38.25" x14ac:dyDescent="0.25">
      <c r="A5" s="4">
        <v>5302</v>
      </c>
      <c r="B5" s="15" t="s">
        <v>258</v>
      </c>
      <c r="C5" s="15" t="s">
        <v>274</v>
      </c>
      <c r="D5" s="15" t="s">
        <v>275</v>
      </c>
      <c r="E5" s="20">
        <v>1</v>
      </c>
      <c r="F5" s="15" t="s">
        <v>276</v>
      </c>
      <c r="G5" s="15">
        <v>53901</v>
      </c>
      <c r="H5" s="15" t="s">
        <v>277</v>
      </c>
      <c r="I5" s="15" t="s">
        <v>278</v>
      </c>
      <c r="J5" s="15" t="s">
        <v>225</v>
      </c>
      <c r="K5" s="15" t="s">
        <v>279</v>
      </c>
      <c r="L5" s="15" t="s">
        <v>208</v>
      </c>
      <c r="M5" s="15" t="s">
        <v>207</v>
      </c>
      <c r="N5" s="15">
        <v>469326131</v>
      </c>
      <c r="O5" s="15" t="s">
        <v>280</v>
      </c>
      <c r="P5" s="15" t="s">
        <v>281</v>
      </c>
      <c r="Q5" s="15" t="s">
        <v>282</v>
      </c>
      <c r="R5" s="15" t="s">
        <v>252</v>
      </c>
      <c r="S5" s="15" t="s">
        <v>207</v>
      </c>
      <c r="T5" s="15">
        <v>469326161</v>
      </c>
      <c r="U5" s="15" t="s">
        <v>283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8" t="s">
        <v>588</v>
      </c>
      <c r="AH5" s="15">
        <v>1</v>
      </c>
      <c r="AI5" s="15">
        <v>1</v>
      </c>
      <c r="AJ5" s="21">
        <f t="shared" si="0"/>
        <v>2</v>
      </c>
      <c r="AK5" s="15">
        <v>0</v>
      </c>
      <c r="AL5" s="21">
        <f t="shared" si="1"/>
        <v>2</v>
      </c>
      <c r="AM5" s="15">
        <v>1</v>
      </c>
      <c r="AN5" s="28">
        <v>1</v>
      </c>
      <c r="AO5" s="15">
        <v>0.5</v>
      </c>
      <c r="AP5" s="15">
        <v>0.5</v>
      </c>
      <c r="AQ5" s="21">
        <f t="shared" si="2"/>
        <v>1.5</v>
      </c>
      <c r="AR5" s="28">
        <f t="shared" si="3"/>
        <v>1.5</v>
      </c>
      <c r="AS5" s="15">
        <v>0</v>
      </c>
      <c r="AT5" s="15">
        <v>0</v>
      </c>
      <c r="AU5" s="21">
        <f t="shared" si="4"/>
        <v>1.5</v>
      </c>
      <c r="AV5" s="28">
        <f t="shared" si="5"/>
        <v>1.5</v>
      </c>
      <c r="AW5" s="15">
        <v>0</v>
      </c>
      <c r="AX5" s="15">
        <v>0</v>
      </c>
      <c r="AY5" s="15">
        <v>0</v>
      </c>
      <c r="AZ5" s="15">
        <v>1</v>
      </c>
      <c r="BA5" s="21">
        <f t="shared" si="6"/>
        <v>1</v>
      </c>
      <c r="BB5" s="15">
        <v>0</v>
      </c>
      <c r="BC5" s="15">
        <v>0</v>
      </c>
      <c r="BD5" s="15">
        <v>0</v>
      </c>
      <c r="BE5" s="15">
        <v>0</v>
      </c>
      <c r="BF5" s="15">
        <v>2</v>
      </c>
      <c r="BG5" s="15">
        <v>0</v>
      </c>
      <c r="BH5" s="15">
        <v>0</v>
      </c>
      <c r="BI5" s="15">
        <v>1</v>
      </c>
      <c r="BJ5" s="15">
        <v>1</v>
      </c>
      <c r="BK5" s="15">
        <v>0</v>
      </c>
      <c r="BL5" s="15">
        <v>0</v>
      </c>
      <c r="BM5" s="15">
        <v>0</v>
      </c>
      <c r="BN5" s="15">
        <v>0</v>
      </c>
      <c r="BO5" s="15">
        <v>2</v>
      </c>
      <c r="BP5" s="15">
        <v>0</v>
      </c>
      <c r="BQ5" s="15">
        <v>0</v>
      </c>
      <c r="BR5" s="15">
        <v>1</v>
      </c>
      <c r="BS5" s="15">
        <v>0</v>
      </c>
      <c r="BT5" s="15">
        <v>2</v>
      </c>
      <c r="BU5" s="15">
        <v>1</v>
      </c>
      <c r="BV5" s="15">
        <v>0</v>
      </c>
      <c r="BW5" s="15">
        <v>1</v>
      </c>
      <c r="BX5" s="15">
        <v>1</v>
      </c>
      <c r="BY5" s="15">
        <v>0</v>
      </c>
      <c r="BZ5" s="15">
        <v>0</v>
      </c>
      <c r="CA5" s="15">
        <v>0.5</v>
      </c>
      <c r="CB5" s="15">
        <v>1</v>
      </c>
      <c r="CC5" s="15">
        <v>1</v>
      </c>
      <c r="CD5" s="15">
        <v>1</v>
      </c>
      <c r="CE5" s="15">
        <v>0.12</v>
      </c>
      <c r="CF5" s="15">
        <v>1.2</v>
      </c>
      <c r="CG5" s="15"/>
      <c r="CH5" s="15">
        <v>0.1</v>
      </c>
      <c r="CI5" s="15">
        <v>0.02</v>
      </c>
      <c r="CJ5" s="15"/>
      <c r="CK5" s="15"/>
      <c r="CL5" s="15">
        <v>0.02</v>
      </c>
      <c r="CM5" s="15">
        <v>0.02</v>
      </c>
      <c r="CN5" s="15"/>
      <c r="CO5" s="15">
        <v>0.02</v>
      </c>
      <c r="CP5" s="15">
        <v>0.5</v>
      </c>
      <c r="CQ5" s="15"/>
      <c r="CR5" s="15"/>
      <c r="CS5" s="15"/>
      <c r="CT5" s="15"/>
      <c r="CU5" s="15"/>
      <c r="CV5" s="15"/>
      <c r="CW5" s="15"/>
      <c r="CX5" s="15"/>
      <c r="CY5" s="28">
        <f t="shared" si="7"/>
        <v>1.5</v>
      </c>
      <c r="CZ5" s="21">
        <f t="shared" si="8"/>
        <v>0.5</v>
      </c>
      <c r="DA5" s="28">
        <f t="shared" si="9"/>
        <v>2</v>
      </c>
      <c r="DB5" s="28">
        <f t="shared" si="10"/>
        <v>2</v>
      </c>
      <c r="DC5" s="15">
        <v>1</v>
      </c>
      <c r="DD5" s="15">
        <v>1</v>
      </c>
      <c r="DE5" s="15" t="s">
        <v>253</v>
      </c>
      <c r="DF5" s="15">
        <v>0</v>
      </c>
      <c r="DG5" s="15">
        <v>0</v>
      </c>
      <c r="DH5" s="15"/>
      <c r="DI5" s="15" t="s">
        <v>284</v>
      </c>
      <c r="DJ5" s="15" t="s">
        <v>553</v>
      </c>
      <c r="DK5" s="15" t="s">
        <v>285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/>
      <c r="DR5" s="15">
        <v>0</v>
      </c>
      <c r="DS5" s="15">
        <v>0</v>
      </c>
      <c r="DT5" s="15">
        <v>0</v>
      </c>
      <c r="DU5" s="15">
        <v>3</v>
      </c>
      <c r="DV5" s="15">
        <v>0</v>
      </c>
      <c r="DW5" s="15">
        <v>0</v>
      </c>
      <c r="DX5" s="21">
        <f t="shared" si="11"/>
        <v>3</v>
      </c>
      <c r="DY5" s="21">
        <f t="shared" si="12"/>
        <v>0</v>
      </c>
      <c r="DZ5" s="21">
        <f t="shared" si="13"/>
        <v>0</v>
      </c>
      <c r="EA5" s="15">
        <v>0</v>
      </c>
      <c r="EB5" s="15">
        <v>0</v>
      </c>
      <c r="EC5" s="15">
        <v>0</v>
      </c>
      <c r="ED5" s="15">
        <v>1</v>
      </c>
      <c r="EE5" s="15">
        <v>0</v>
      </c>
      <c r="EF5" s="15">
        <v>0</v>
      </c>
      <c r="EG5" s="21">
        <f t="shared" si="14"/>
        <v>1</v>
      </c>
      <c r="EH5" s="21">
        <f t="shared" si="15"/>
        <v>0</v>
      </c>
      <c r="EI5" s="21">
        <f t="shared" si="16"/>
        <v>0</v>
      </c>
      <c r="EJ5" s="21">
        <f t="shared" si="17"/>
        <v>4</v>
      </c>
      <c r="EK5" s="21">
        <f t="shared" si="18"/>
        <v>0</v>
      </c>
      <c r="EL5" s="21">
        <f t="shared" si="19"/>
        <v>0</v>
      </c>
      <c r="EM5" s="15">
        <v>2</v>
      </c>
      <c r="EN5" s="15">
        <v>0</v>
      </c>
      <c r="EO5" s="15">
        <v>5</v>
      </c>
      <c r="EP5" s="15">
        <v>0</v>
      </c>
      <c r="EQ5" s="21">
        <f t="shared" si="20"/>
        <v>7</v>
      </c>
      <c r="ER5" s="21">
        <f t="shared" si="21"/>
        <v>0</v>
      </c>
      <c r="ES5" s="15">
        <v>0</v>
      </c>
      <c r="ET5" s="15">
        <v>0</v>
      </c>
      <c r="EU5" s="15">
        <v>1</v>
      </c>
      <c r="EV5" s="15">
        <v>0</v>
      </c>
      <c r="EW5" s="21">
        <f t="shared" si="22"/>
        <v>1</v>
      </c>
      <c r="EX5" s="21" t="e">
        <f>SUM(#REF!,#REF!)</f>
        <v>#REF!</v>
      </c>
      <c r="EY5" s="21">
        <f t="shared" si="23"/>
        <v>8</v>
      </c>
      <c r="EZ5" s="21" t="e">
        <f t="shared" si="24"/>
        <v>#REF!</v>
      </c>
      <c r="FA5" s="15">
        <v>0</v>
      </c>
      <c r="FB5" s="15">
        <v>0</v>
      </c>
      <c r="FC5" s="21">
        <f t="shared" si="25"/>
        <v>0</v>
      </c>
      <c r="FD5" s="15">
        <v>1</v>
      </c>
      <c r="FE5" s="15">
        <v>3</v>
      </c>
      <c r="FF5" s="15">
        <v>0</v>
      </c>
      <c r="FG5" s="15">
        <v>0</v>
      </c>
      <c r="FH5" s="15">
        <v>0</v>
      </c>
      <c r="FI5" s="15">
        <v>0</v>
      </c>
      <c r="FJ5" s="15">
        <v>8</v>
      </c>
      <c r="FK5" s="15">
        <v>3</v>
      </c>
      <c r="FL5" s="15">
        <v>0</v>
      </c>
      <c r="FM5" s="15">
        <v>0</v>
      </c>
      <c r="FN5" s="15">
        <v>0</v>
      </c>
      <c r="FO5" s="15">
        <v>0</v>
      </c>
      <c r="FP5" s="15">
        <v>0</v>
      </c>
      <c r="FQ5" s="15">
        <v>20</v>
      </c>
      <c r="FR5" s="15">
        <v>5</v>
      </c>
      <c r="FS5" s="21" t="e">
        <f t="shared" si="26"/>
        <v>#REF!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FZ5" s="15">
        <v>0</v>
      </c>
      <c r="GA5" s="15">
        <v>0</v>
      </c>
      <c r="GB5" s="15">
        <v>0</v>
      </c>
      <c r="GC5" s="15">
        <v>0</v>
      </c>
      <c r="GD5" s="15">
        <v>0</v>
      </c>
      <c r="GE5" s="15">
        <v>0</v>
      </c>
      <c r="GF5" s="15">
        <v>0</v>
      </c>
      <c r="GG5" s="15">
        <v>0</v>
      </c>
      <c r="GH5" s="15">
        <v>0</v>
      </c>
      <c r="GI5" s="15">
        <v>0</v>
      </c>
      <c r="GJ5" s="15">
        <v>0</v>
      </c>
      <c r="GK5" s="15">
        <v>0</v>
      </c>
      <c r="GL5" s="15">
        <v>0</v>
      </c>
      <c r="GM5" s="15">
        <v>0</v>
      </c>
      <c r="GN5" s="15">
        <v>2</v>
      </c>
      <c r="GO5" s="15">
        <v>2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1</v>
      </c>
      <c r="GY5" s="15" t="s">
        <v>286</v>
      </c>
      <c r="GZ5" s="15">
        <v>0</v>
      </c>
      <c r="HA5" s="15">
        <v>2</v>
      </c>
      <c r="HB5" s="15" t="s">
        <v>287</v>
      </c>
      <c r="HC5" s="15">
        <v>0</v>
      </c>
      <c r="HD5" s="15">
        <v>0</v>
      </c>
      <c r="HE5" s="15">
        <v>1</v>
      </c>
      <c r="HF5" s="15">
        <v>1</v>
      </c>
      <c r="HG5" s="15">
        <v>1</v>
      </c>
      <c r="HH5" s="15">
        <v>0</v>
      </c>
      <c r="HI5" s="15">
        <v>0</v>
      </c>
      <c r="HJ5" s="15">
        <v>2</v>
      </c>
      <c r="HK5" s="15" t="s">
        <v>288</v>
      </c>
      <c r="HL5" s="15" t="s">
        <v>289</v>
      </c>
      <c r="HM5" s="15" t="s">
        <v>290</v>
      </c>
      <c r="HN5" s="15">
        <v>2</v>
      </c>
      <c r="HO5" s="15">
        <v>0</v>
      </c>
      <c r="HP5" s="15">
        <v>0</v>
      </c>
      <c r="HQ5" s="15">
        <v>0</v>
      </c>
      <c r="HR5" s="15">
        <v>1</v>
      </c>
      <c r="HS5" s="15"/>
      <c r="HT5" s="15">
        <v>0</v>
      </c>
      <c r="HU5" s="15">
        <v>0</v>
      </c>
      <c r="HV5" s="15">
        <v>1</v>
      </c>
      <c r="HW5" s="15">
        <v>0</v>
      </c>
      <c r="HX5" s="15">
        <v>0</v>
      </c>
      <c r="HY5" s="15">
        <v>0</v>
      </c>
      <c r="HZ5" s="15">
        <v>3</v>
      </c>
      <c r="IA5" s="15" t="s">
        <v>291</v>
      </c>
      <c r="IB5" s="15">
        <v>0</v>
      </c>
      <c r="IC5" s="15">
        <v>0</v>
      </c>
      <c r="ID5" s="15">
        <v>4</v>
      </c>
      <c r="IE5" s="15">
        <v>0</v>
      </c>
      <c r="IF5" s="15">
        <v>8</v>
      </c>
      <c r="IG5" s="15">
        <v>0</v>
      </c>
      <c r="IH5" s="15" t="s">
        <v>292</v>
      </c>
      <c r="II5" s="15">
        <v>0</v>
      </c>
      <c r="IJ5" s="15">
        <v>21498</v>
      </c>
      <c r="IK5" s="15">
        <v>246.58</v>
      </c>
      <c r="IL5" s="15">
        <v>10143</v>
      </c>
      <c r="IM5" s="15">
        <v>24.27</v>
      </c>
      <c r="IN5" s="15">
        <v>1</v>
      </c>
      <c r="IO5" s="15">
        <v>0</v>
      </c>
      <c r="IP5" s="15">
        <v>22</v>
      </c>
      <c r="IQ5" s="15">
        <v>12</v>
      </c>
      <c r="IR5" s="15">
        <v>9</v>
      </c>
      <c r="IS5" s="15">
        <v>21</v>
      </c>
      <c r="IT5" s="15">
        <v>0</v>
      </c>
      <c r="IU5" s="26">
        <v>0.54549999999999998</v>
      </c>
      <c r="IV5" s="26">
        <v>0.63670000000000004</v>
      </c>
      <c r="IW5" s="26">
        <v>0.95450000000000002</v>
      </c>
      <c r="IX5" s="26">
        <v>0.98399999999999999</v>
      </c>
      <c r="IY5" s="47">
        <v>21498</v>
      </c>
      <c r="IZ5" s="7">
        <v>246.583438</v>
      </c>
      <c r="JA5" s="47">
        <v>10143</v>
      </c>
      <c r="JB5" s="7">
        <v>24.268294000000001</v>
      </c>
      <c r="JC5" s="47">
        <v>1</v>
      </c>
      <c r="JD5" s="47">
        <v>1</v>
      </c>
      <c r="JE5" s="47">
        <v>22</v>
      </c>
      <c r="JF5" s="47">
        <v>11</v>
      </c>
      <c r="JG5" s="47">
        <v>10</v>
      </c>
      <c r="JH5" s="47">
        <v>21</v>
      </c>
      <c r="JI5" s="47">
        <v>0</v>
      </c>
      <c r="JJ5" s="47">
        <v>50</v>
      </c>
      <c r="JK5" s="47">
        <v>56.710824187632589</v>
      </c>
      <c r="JL5" s="47">
        <v>95.454545454545453</v>
      </c>
      <c r="JM5" s="47">
        <v>98.416342138923383</v>
      </c>
      <c r="JN5" s="35" t="e">
        <f t="shared" si="27"/>
        <v>#REF!</v>
      </c>
      <c r="JO5" s="31">
        <v>0</v>
      </c>
      <c r="JP5" s="37">
        <v>2</v>
      </c>
      <c r="JQ5" s="34">
        <f t="shared" si="28"/>
        <v>2</v>
      </c>
      <c r="JR5" s="36">
        <f t="shared" si="29"/>
        <v>0</v>
      </c>
      <c r="JS5" s="38">
        <f t="shared" si="30"/>
        <v>21</v>
      </c>
      <c r="JT5" s="40">
        <v>98.416342138923383</v>
      </c>
      <c r="JU5" s="40">
        <f t="shared" si="31"/>
        <v>98.416342138923383</v>
      </c>
      <c r="JV5" s="42">
        <f t="shared" si="32"/>
        <v>0</v>
      </c>
      <c r="JW5" s="38">
        <f t="shared" si="33"/>
        <v>22</v>
      </c>
      <c r="JX5" s="39">
        <v>3</v>
      </c>
      <c r="JY5" s="37">
        <v>2</v>
      </c>
      <c r="JZ5" s="53" t="e">
        <f t="shared" si="34"/>
        <v>#REF!</v>
      </c>
      <c r="KA5" s="37">
        <f t="shared" si="35"/>
        <v>0</v>
      </c>
      <c r="KB5" s="52">
        <f t="shared" si="36"/>
        <v>0</v>
      </c>
    </row>
    <row r="6" spans="1:288" s="8" customFormat="1" ht="25.5" x14ac:dyDescent="0.25">
      <c r="A6" s="4">
        <v>5303</v>
      </c>
      <c r="B6" s="15" t="s">
        <v>258</v>
      </c>
      <c r="C6" s="15" t="s">
        <v>293</v>
      </c>
      <c r="D6" s="15" t="s">
        <v>294</v>
      </c>
      <c r="E6" s="20">
        <v>1</v>
      </c>
      <c r="F6" s="15" t="s">
        <v>295</v>
      </c>
      <c r="G6" s="15">
        <v>53401</v>
      </c>
      <c r="H6" s="15" t="s">
        <v>296</v>
      </c>
      <c r="I6" s="15" t="s">
        <v>297</v>
      </c>
      <c r="J6" s="15" t="s">
        <v>298</v>
      </c>
      <c r="K6" s="15" t="s">
        <v>299</v>
      </c>
      <c r="L6" s="15" t="s">
        <v>224</v>
      </c>
      <c r="M6" s="15" t="s">
        <v>207</v>
      </c>
      <c r="N6" s="15">
        <v>466741260</v>
      </c>
      <c r="O6" s="15" t="s">
        <v>300</v>
      </c>
      <c r="P6" s="15" t="s">
        <v>226</v>
      </c>
      <c r="Q6" s="15" t="s">
        <v>223</v>
      </c>
      <c r="R6" s="15" t="s">
        <v>237</v>
      </c>
      <c r="S6" s="15"/>
      <c r="T6" s="15">
        <v>466741254</v>
      </c>
      <c r="U6" s="15" t="s">
        <v>301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8" t="s">
        <v>588</v>
      </c>
      <c r="AH6" s="15">
        <v>1</v>
      </c>
      <c r="AI6" s="15">
        <v>0</v>
      </c>
      <c r="AJ6" s="21">
        <f t="shared" si="0"/>
        <v>1</v>
      </c>
      <c r="AK6" s="15">
        <v>0</v>
      </c>
      <c r="AL6" s="21">
        <f t="shared" si="1"/>
        <v>1</v>
      </c>
      <c r="AM6" s="15">
        <v>1</v>
      </c>
      <c r="AN6" s="28">
        <v>1</v>
      </c>
      <c r="AO6" s="15">
        <v>0</v>
      </c>
      <c r="AP6" s="15">
        <v>0</v>
      </c>
      <c r="AQ6" s="21">
        <f t="shared" si="2"/>
        <v>1</v>
      </c>
      <c r="AR6" s="28">
        <f t="shared" si="3"/>
        <v>1</v>
      </c>
      <c r="AS6" s="15">
        <v>0</v>
      </c>
      <c r="AT6" s="15">
        <v>0</v>
      </c>
      <c r="AU6" s="21">
        <f t="shared" si="4"/>
        <v>1</v>
      </c>
      <c r="AV6" s="28">
        <f t="shared" si="5"/>
        <v>1</v>
      </c>
      <c r="AW6" s="15">
        <v>0</v>
      </c>
      <c r="AX6" s="15">
        <v>1</v>
      </c>
      <c r="AY6" s="15">
        <v>0</v>
      </c>
      <c r="AZ6" s="15">
        <v>0</v>
      </c>
      <c r="BA6" s="21">
        <f t="shared" si="6"/>
        <v>1</v>
      </c>
      <c r="BB6" s="15">
        <v>0</v>
      </c>
      <c r="BC6" s="15">
        <v>1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1</v>
      </c>
      <c r="BL6" s="15">
        <v>0</v>
      </c>
      <c r="BM6" s="15">
        <v>0</v>
      </c>
      <c r="BN6" s="15">
        <v>0</v>
      </c>
      <c r="BO6" s="15">
        <v>1</v>
      </c>
      <c r="BP6" s="15">
        <v>0</v>
      </c>
      <c r="BQ6" s="15">
        <v>0</v>
      </c>
      <c r="BR6" s="15">
        <v>0</v>
      </c>
      <c r="BS6" s="15">
        <v>0</v>
      </c>
      <c r="BT6" s="15">
        <v>5</v>
      </c>
      <c r="BU6" s="15">
        <v>0</v>
      </c>
      <c r="BV6" s="15">
        <v>0</v>
      </c>
      <c r="BW6" s="15">
        <v>1</v>
      </c>
      <c r="BX6" s="15">
        <v>0</v>
      </c>
      <c r="BY6" s="15">
        <v>1</v>
      </c>
      <c r="BZ6" s="15">
        <v>0</v>
      </c>
      <c r="CA6" s="15">
        <v>1</v>
      </c>
      <c r="CB6" s="15">
        <v>1</v>
      </c>
      <c r="CC6" s="15">
        <v>1</v>
      </c>
      <c r="CD6" s="15">
        <v>1</v>
      </c>
      <c r="CE6" s="15">
        <v>1</v>
      </c>
      <c r="CF6" s="15">
        <v>1</v>
      </c>
      <c r="CG6" s="15">
        <v>1</v>
      </c>
      <c r="CH6" s="15">
        <v>1</v>
      </c>
      <c r="CI6" s="15">
        <v>1</v>
      </c>
      <c r="CJ6" s="15">
        <v>1</v>
      </c>
      <c r="CK6" s="15" t="s">
        <v>303</v>
      </c>
      <c r="CL6" s="15">
        <v>1</v>
      </c>
      <c r="CM6" s="15">
        <v>1</v>
      </c>
      <c r="CN6" s="15">
        <v>0</v>
      </c>
      <c r="CO6" s="15">
        <v>1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28">
        <f t="shared" si="7"/>
        <v>9</v>
      </c>
      <c r="CZ6" s="21">
        <f t="shared" si="8"/>
        <v>0</v>
      </c>
      <c r="DA6" s="28">
        <f t="shared" si="9"/>
        <v>9</v>
      </c>
      <c r="DB6" s="28">
        <f t="shared" si="10"/>
        <v>9</v>
      </c>
      <c r="DC6" s="15">
        <v>1</v>
      </c>
      <c r="DD6" s="15">
        <v>2</v>
      </c>
      <c r="DE6" s="15" t="s">
        <v>304</v>
      </c>
      <c r="DF6" s="15">
        <v>0</v>
      </c>
      <c r="DG6" s="15">
        <v>0</v>
      </c>
      <c r="DH6" s="15">
        <v>0</v>
      </c>
      <c r="DI6" s="15">
        <v>0</v>
      </c>
      <c r="DJ6" s="15" t="s">
        <v>553</v>
      </c>
      <c r="DK6" s="15" t="s">
        <v>305</v>
      </c>
      <c r="DL6" s="15">
        <v>0</v>
      </c>
      <c r="DM6" s="15">
        <v>0</v>
      </c>
      <c r="DN6" s="15">
        <v>0</v>
      </c>
      <c r="DO6" s="15">
        <v>0</v>
      </c>
      <c r="DP6" s="15">
        <v>0</v>
      </c>
      <c r="DQ6" s="15">
        <v>0</v>
      </c>
      <c r="DR6" s="15">
        <v>0</v>
      </c>
      <c r="DS6" s="15">
        <v>0</v>
      </c>
      <c r="DT6" s="15">
        <v>0</v>
      </c>
      <c r="DU6" s="15">
        <v>4</v>
      </c>
      <c r="DV6" s="15">
        <v>0</v>
      </c>
      <c r="DW6" s="15">
        <v>2</v>
      </c>
      <c r="DX6" s="21">
        <f t="shared" si="11"/>
        <v>4</v>
      </c>
      <c r="DY6" s="21">
        <f t="shared" si="12"/>
        <v>0</v>
      </c>
      <c r="DZ6" s="21">
        <f t="shared" si="13"/>
        <v>2</v>
      </c>
      <c r="EA6" s="15">
        <v>1</v>
      </c>
      <c r="EB6" s="15">
        <v>0</v>
      </c>
      <c r="EC6" s="15">
        <v>1</v>
      </c>
      <c r="ED6" s="15">
        <v>4</v>
      </c>
      <c r="EE6" s="15">
        <v>0</v>
      </c>
      <c r="EF6" s="15">
        <v>0</v>
      </c>
      <c r="EG6" s="21">
        <f t="shared" si="14"/>
        <v>5</v>
      </c>
      <c r="EH6" s="21">
        <f t="shared" si="15"/>
        <v>0</v>
      </c>
      <c r="EI6" s="21">
        <f t="shared" si="16"/>
        <v>1</v>
      </c>
      <c r="EJ6" s="21">
        <f t="shared" si="17"/>
        <v>9</v>
      </c>
      <c r="EK6" s="21">
        <f t="shared" si="18"/>
        <v>0</v>
      </c>
      <c r="EL6" s="21">
        <f t="shared" si="19"/>
        <v>3</v>
      </c>
      <c r="EM6" s="15">
        <v>0</v>
      </c>
      <c r="EN6" s="15">
        <v>0</v>
      </c>
      <c r="EO6" s="15">
        <v>0</v>
      </c>
      <c r="EP6" s="15">
        <v>0</v>
      </c>
      <c r="EQ6" s="21">
        <f t="shared" si="20"/>
        <v>0</v>
      </c>
      <c r="ER6" s="21">
        <f t="shared" si="21"/>
        <v>0</v>
      </c>
      <c r="ES6" s="15">
        <v>0</v>
      </c>
      <c r="ET6" s="15">
        <v>0</v>
      </c>
      <c r="EU6" s="15">
        <v>0</v>
      </c>
      <c r="EV6" s="15">
        <v>0</v>
      </c>
      <c r="EW6" s="21">
        <f t="shared" si="22"/>
        <v>0</v>
      </c>
      <c r="EX6" s="21">
        <f t="shared" ref="EX6:EX18" si="37">SUM(ET4,EV4)</f>
        <v>0</v>
      </c>
      <c r="EY6" s="21">
        <f t="shared" si="23"/>
        <v>0</v>
      </c>
      <c r="EZ6" s="21">
        <f t="shared" si="24"/>
        <v>0</v>
      </c>
      <c r="FA6" s="15">
        <v>4</v>
      </c>
      <c r="FB6" s="15">
        <v>3</v>
      </c>
      <c r="FC6" s="21">
        <f t="shared" si="25"/>
        <v>7</v>
      </c>
      <c r="FD6" s="15">
        <v>2</v>
      </c>
      <c r="FE6" s="15">
        <v>0</v>
      </c>
      <c r="FF6" s="15">
        <v>0</v>
      </c>
      <c r="FG6" s="15">
        <v>0</v>
      </c>
      <c r="FH6" s="15">
        <v>2</v>
      </c>
      <c r="FI6" s="15">
        <v>0</v>
      </c>
      <c r="FJ6" s="15">
        <v>4</v>
      </c>
      <c r="FK6" s="15">
        <v>4</v>
      </c>
      <c r="FL6" s="15">
        <v>0</v>
      </c>
      <c r="FM6" s="15">
        <v>0</v>
      </c>
      <c r="FN6" s="15">
        <v>0</v>
      </c>
      <c r="FO6" s="15">
        <v>0</v>
      </c>
      <c r="FP6" s="15">
        <v>0</v>
      </c>
      <c r="FQ6" s="15">
        <v>175</v>
      </c>
      <c r="FR6" s="15">
        <v>2</v>
      </c>
      <c r="FS6" s="21">
        <f t="shared" si="26"/>
        <v>16</v>
      </c>
      <c r="FT6" s="15">
        <v>0</v>
      </c>
      <c r="FU6" s="15">
        <v>0</v>
      </c>
      <c r="FV6" s="15">
        <v>0</v>
      </c>
      <c r="FW6" s="15">
        <v>0</v>
      </c>
      <c r="FX6" s="15">
        <v>0</v>
      </c>
      <c r="FY6" s="15">
        <v>0</v>
      </c>
      <c r="FZ6" s="15">
        <v>0</v>
      </c>
      <c r="GA6" s="15">
        <v>0</v>
      </c>
      <c r="GB6" s="15">
        <v>0</v>
      </c>
      <c r="GC6" s="15">
        <v>0</v>
      </c>
      <c r="GD6" s="15">
        <v>0</v>
      </c>
      <c r="GE6" s="15">
        <v>0</v>
      </c>
      <c r="GF6" s="15">
        <v>0</v>
      </c>
      <c r="GG6" s="15">
        <v>0</v>
      </c>
      <c r="GH6" s="15">
        <v>0</v>
      </c>
      <c r="GI6" s="15">
        <v>0</v>
      </c>
      <c r="GJ6" s="15">
        <v>0</v>
      </c>
      <c r="GK6" s="15">
        <v>0</v>
      </c>
      <c r="GL6" s="15">
        <v>0</v>
      </c>
      <c r="GM6" s="15">
        <v>0</v>
      </c>
      <c r="GN6" s="15">
        <v>0</v>
      </c>
      <c r="GO6" s="15">
        <v>0</v>
      </c>
      <c r="GP6" s="15">
        <v>0</v>
      </c>
      <c r="GQ6" s="15">
        <v>0</v>
      </c>
      <c r="GR6" s="15">
        <v>0</v>
      </c>
      <c r="GS6" s="15">
        <v>0</v>
      </c>
      <c r="GT6" s="15">
        <v>0</v>
      </c>
      <c r="GU6" s="15">
        <v>0</v>
      </c>
      <c r="GV6" s="15">
        <v>0</v>
      </c>
      <c r="GW6" s="15">
        <v>0</v>
      </c>
      <c r="GX6" s="15">
        <v>1</v>
      </c>
      <c r="GY6" s="15">
        <v>0</v>
      </c>
      <c r="GZ6" s="15">
        <v>0</v>
      </c>
      <c r="HA6" s="15">
        <v>3</v>
      </c>
      <c r="HB6" s="15">
        <v>0</v>
      </c>
      <c r="HC6" s="15">
        <v>0</v>
      </c>
      <c r="HD6" s="15">
        <v>0</v>
      </c>
      <c r="HE6" s="15">
        <v>1</v>
      </c>
      <c r="HF6" s="15">
        <v>1</v>
      </c>
      <c r="HG6" s="15">
        <v>1</v>
      </c>
      <c r="HH6" s="15"/>
      <c r="HI6" s="15">
        <v>0</v>
      </c>
      <c r="HJ6" s="15">
        <v>4</v>
      </c>
      <c r="HK6" s="15" t="s">
        <v>306</v>
      </c>
      <c r="HL6" s="15" t="s">
        <v>307</v>
      </c>
      <c r="HM6" s="15" t="s">
        <v>308</v>
      </c>
      <c r="HN6" s="15">
        <v>3</v>
      </c>
      <c r="HO6" s="15">
        <v>0</v>
      </c>
      <c r="HP6" s="15">
        <v>1</v>
      </c>
      <c r="HQ6" s="15" t="s">
        <v>309</v>
      </c>
      <c r="HR6" s="15">
        <v>1</v>
      </c>
      <c r="HS6" s="15"/>
      <c r="HT6" s="15">
        <v>1</v>
      </c>
      <c r="HU6" s="15">
        <v>1</v>
      </c>
      <c r="HV6" s="15">
        <v>1</v>
      </c>
      <c r="HW6" s="15">
        <v>1</v>
      </c>
      <c r="HX6" s="15">
        <v>0</v>
      </c>
      <c r="HY6" s="15">
        <v>0</v>
      </c>
      <c r="HZ6" s="15">
        <v>2</v>
      </c>
      <c r="IA6" s="15">
        <v>113</v>
      </c>
      <c r="IB6" s="15">
        <v>0</v>
      </c>
      <c r="IC6" s="15">
        <v>0</v>
      </c>
      <c r="ID6" s="15">
        <v>0</v>
      </c>
      <c r="IE6" s="15">
        <v>0</v>
      </c>
      <c r="IF6" s="15">
        <v>0</v>
      </c>
      <c r="IG6" s="15">
        <v>0</v>
      </c>
      <c r="IH6" s="15" t="s">
        <v>310</v>
      </c>
      <c r="II6" s="15">
        <v>0</v>
      </c>
      <c r="IJ6" s="15">
        <v>17145</v>
      </c>
      <c r="IK6" s="15">
        <v>21364</v>
      </c>
      <c r="IL6" s="15">
        <v>6498</v>
      </c>
      <c r="IM6" s="15">
        <v>1965</v>
      </c>
      <c r="IN6" s="15">
        <v>1</v>
      </c>
      <c r="IO6" s="15">
        <v>1</v>
      </c>
      <c r="IP6" s="15">
        <v>14</v>
      </c>
      <c r="IQ6" s="15">
        <v>4</v>
      </c>
      <c r="IR6" s="15">
        <v>7</v>
      </c>
      <c r="IS6" s="15">
        <v>13</v>
      </c>
      <c r="IT6" s="15" t="s">
        <v>231</v>
      </c>
      <c r="IU6" s="15" t="s">
        <v>311</v>
      </c>
      <c r="IV6" s="15" t="s">
        <v>302</v>
      </c>
      <c r="IW6" s="15" t="s">
        <v>302</v>
      </c>
      <c r="IX6" s="15" t="s">
        <v>302</v>
      </c>
      <c r="IY6" s="47">
        <v>17234</v>
      </c>
      <c r="IZ6" s="7">
        <v>213.63820699999994</v>
      </c>
      <c r="JA6" s="47">
        <v>6482</v>
      </c>
      <c r="JB6" s="7">
        <v>19.654240000000001</v>
      </c>
      <c r="JC6" s="47">
        <v>1</v>
      </c>
      <c r="JD6" s="47">
        <v>1</v>
      </c>
      <c r="JE6" s="47">
        <v>14</v>
      </c>
      <c r="JF6" s="47">
        <v>2</v>
      </c>
      <c r="JG6" s="47">
        <v>12</v>
      </c>
      <c r="JH6" s="47">
        <v>14</v>
      </c>
      <c r="JI6" s="47">
        <v>0</v>
      </c>
      <c r="JJ6" s="47">
        <v>14.285714285714285</v>
      </c>
      <c r="JK6" s="47">
        <v>6.9173020161136272</v>
      </c>
      <c r="JL6" s="47">
        <v>100</v>
      </c>
      <c r="JM6" s="47">
        <v>100.00060522882038</v>
      </c>
      <c r="JN6" s="35">
        <f t="shared" si="27"/>
        <v>16</v>
      </c>
      <c r="JO6" s="31">
        <f>EL6/CG6</f>
        <v>3</v>
      </c>
      <c r="JP6" s="37">
        <v>1</v>
      </c>
      <c r="JQ6" s="34">
        <f t="shared" si="28"/>
        <v>1</v>
      </c>
      <c r="JR6" s="36">
        <f t="shared" si="29"/>
        <v>0</v>
      </c>
      <c r="JS6" s="38">
        <f t="shared" si="30"/>
        <v>14</v>
      </c>
      <c r="JT6" s="40">
        <v>100.00060522882038</v>
      </c>
      <c r="JU6" s="40">
        <f t="shared" si="31"/>
        <v>100.00060522882038</v>
      </c>
      <c r="JV6" s="42">
        <f t="shared" si="32"/>
        <v>0</v>
      </c>
      <c r="JW6" s="38">
        <f t="shared" si="33"/>
        <v>14</v>
      </c>
      <c r="JX6" s="37">
        <v>4</v>
      </c>
      <c r="JY6" s="37">
        <v>1</v>
      </c>
      <c r="JZ6" s="53">
        <f t="shared" si="34"/>
        <v>16</v>
      </c>
      <c r="KA6" s="37">
        <f t="shared" si="35"/>
        <v>0</v>
      </c>
      <c r="KB6" s="52">
        <f t="shared" si="36"/>
        <v>0</v>
      </c>
    </row>
    <row r="7" spans="1:288" s="8" customFormat="1" ht="89.25" x14ac:dyDescent="0.25">
      <c r="A7" s="4">
        <v>5304</v>
      </c>
      <c r="B7" s="15" t="s">
        <v>258</v>
      </c>
      <c r="C7" s="15" t="s">
        <v>312</v>
      </c>
      <c r="D7" s="15" t="s">
        <v>313</v>
      </c>
      <c r="E7" s="20">
        <v>67</v>
      </c>
      <c r="F7" s="15" t="s">
        <v>314</v>
      </c>
      <c r="G7" s="15">
        <v>53716</v>
      </c>
      <c r="H7" s="15" t="s">
        <v>315</v>
      </c>
      <c r="I7" s="15" t="s">
        <v>316</v>
      </c>
      <c r="J7" s="15" t="s">
        <v>254</v>
      </c>
      <c r="K7" s="15" t="s">
        <v>317</v>
      </c>
      <c r="L7" s="15" t="s">
        <v>232</v>
      </c>
      <c r="M7" s="15" t="s">
        <v>207</v>
      </c>
      <c r="N7" s="15">
        <v>469657450</v>
      </c>
      <c r="O7" s="15" t="s">
        <v>318</v>
      </c>
      <c r="P7" s="15" t="s">
        <v>319</v>
      </c>
      <c r="Q7" s="15" t="s">
        <v>320</v>
      </c>
      <c r="R7" s="15" t="s">
        <v>238</v>
      </c>
      <c r="S7" s="15" t="s">
        <v>207</v>
      </c>
      <c r="T7" s="15">
        <v>469657470</v>
      </c>
      <c r="U7" s="15" t="s">
        <v>321</v>
      </c>
      <c r="V7" s="15" t="s">
        <v>233</v>
      </c>
      <c r="W7" s="15" t="s">
        <v>322</v>
      </c>
      <c r="X7" s="15" t="s">
        <v>245</v>
      </c>
      <c r="Y7" s="15" t="s">
        <v>207</v>
      </c>
      <c r="Z7" s="15">
        <v>469657475</v>
      </c>
      <c r="AA7" s="15" t="s">
        <v>323</v>
      </c>
      <c r="AB7" s="15" t="s">
        <v>317</v>
      </c>
      <c r="AC7" s="15" t="s">
        <v>232</v>
      </c>
      <c r="AD7" s="15" t="s">
        <v>207</v>
      </c>
      <c r="AE7" s="15">
        <v>469657450</v>
      </c>
      <c r="AF7" s="15" t="s">
        <v>318</v>
      </c>
      <c r="AG7" s="28" t="s">
        <v>588</v>
      </c>
      <c r="AH7" s="15">
        <v>3</v>
      </c>
      <c r="AI7" s="15">
        <v>13</v>
      </c>
      <c r="AJ7" s="21">
        <f t="shared" si="0"/>
        <v>16</v>
      </c>
      <c r="AK7" s="15">
        <v>0</v>
      </c>
      <c r="AL7" s="21">
        <f t="shared" si="1"/>
        <v>16</v>
      </c>
      <c r="AM7" s="15">
        <v>3</v>
      </c>
      <c r="AN7" s="28">
        <v>3</v>
      </c>
      <c r="AO7" s="15">
        <v>13</v>
      </c>
      <c r="AP7" s="28">
        <v>13</v>
      </c>
      <c r="AQ7" s="21">
        <f t="shared" si="2"/>
        <v>16</v>
      </c>
      <c r="AR7" s="28">
        <f t="shared" si="3"/>
        <v>16</v>
      </c>
      <c r="AS7" s="15">
        <v>0</v>
      </c>
      <c r="AT7" s="15">
        <v>0</v>
      </c>
      <c r="AU7" s="21">
        <f t="shared" si="4"/>
        <v>16</v>
      </c>
      <c r="AV7" s="28">
        <f t="shared" si="5"/>
        <v>16</v>
      </c>
      <c r="AW7" s="15">
        <v>0</v>
      </c>
      <c r="AX7" s="15">
        <v>2</v>
      </c>
      <c r="AY7" s="15">
        <v>0</v>
      </c>
      <c r="AZ7" s="15">
        <v>3</v>
      </c>
      <c r="BA7" s="21">
        <f t="shared" si="6"/>
        <v>5</v>
      </c>
      <c r="BB7" s="15">
        <v>0</v>
      </c>
      <c r="BC7" s="15">
        <v>7</v>
      </c>
      <c r="BD7" s="15">
        <v>0</v>
      </c>
      <c r="BE7" s="15">
        <v>3</v>
      </c>
      <c r="BF7" s="15">
        <v>6</v>
      </c>
      <c r="BG7" s="15">
        <v>0</v>
      </c>
      <c r="BH7" s="15">
        <v>0</v>
      </c>
      <c r="BI7" s="15">
        <v>1</v>
      </c>
      <c r="BJ7" s="15">
        <v>2</v>
      </c>
      <c r="BK7" s="15">
        <v>3</v>
      </c>
      <c r="BL7" s="15">
        <v>0</v>
      </c>
      <c r="BM7" s="15">
        <v>0</v>
      </c>
      <c r="BN7" s="15">
        <v>0</v>
      </c>
      <c r="BO7" s="15">
        <v>4</v>
      </c>
      <c r="BP7" s="15">
        <v>2</v>
      </c>
      <c r="BQ7" s="15">
        <v>0</v>
      </c>
      <c r="BR7" s="15">
        <v>1</v>
      </c>
      <c r="BS7" s="15">
        <v>0</v>
      </c>
      <c r="BT7" s="15">
        <v>1</v>
      </c>
      <c r="BU7" s="15">
        <v>1</v>
      </c>
      <c r="BV7" s="15">
        <v>0</v>
      </c>
      <c r="BW7" s="15">
        <v>1</v>
      </c>
      <c r="BX7" s="15">
        <v>0</v>
      </c>
      <c r="BY7" s="15">
        <v>1</v>
      </c>
      <c r="BZ7" s="15">
        <v>1</v>
      </c>
      <c r="CA7" s="15">
        <v>2</v>
      </c>
      <c r="CB7" s="15">
        <v>1</v>
      </c>
      <c r="CC7" s="15">
        <v>0</v>
      </c>
      <c r="CD7" s="15">
        <v>1</v>
      </c>
      <c r="CE7" s="15">
        <v>2</v>
      </c>
      <c r="CF7" s="15">
        <v>1.6</v>
      </c>
      <c r="CG7" s="15">
        <v>0.6</v>
      </c>
      <c r="CH7" s="15">
        <v>0.4</v>
      </c>
      <c r="CI7" s="15">
        <v>0.1</v>
      </c>
      <c r="CJ7" s="15">
        <v>0.2</v>
      </c>
      <c r="CK7" s="15" t="s">
        <v>324</v>
      </c>
      <c r="CL7" s="15">
        <v>1</v>
      </c>
      <c r="CM7" s="15">
        <v>0</v>
      </c>
      <c r="CN7" s="15">
        <v>0</v>
      </c>
      <c r="CO7" s="15">
        <v>1</v>
      </c>
      <c r="CP7" s="15">
        <v>0</v>
      </c>
      <c r="CQ7" s="15">
        <v>0</v>
      </c>
      <c r="CR7" s="15"/>
      <c r="CS7" s="15">
        <v>0</v>
      </c>
      <c r="CT7" s="15">
        <v>0</v>
      </c>
      <c r="CU7" s="15">
        <v>0</v>
      </c>
      <c r="CV7" s="15">
        <v>1</v>
      </c>
      <c r="CW7" s="15">
        <v>1</v>
      </c>
      <c r="CX7" s="15">
        <v>0</v>
      </c>
      <c r="CY7" s="28">
        <f t="shared" si="7"/>
        <v>7.9</v>
      </c>
      <c r="CZ7" s="28">
        <f t="shared" si="8"/>
        <v>1</v>
      </c>
      <c r="DA7" s="28">
        <f t="shared" si="9"/>
        <v>8.9</v>
      </c>
      <c r="DB7" s="28">
        <f t="shared" si="10"/>
        <v>8.9</v>
      </c>
      <c r="DC7" s="15">
        <v>1</v>
      </c>
      <c r="DD7" s="15">
        <v>2</v>
      </c>
      <c r="DE7" s="15" t="s">
        <v>216</v>
      </c>
      <c r="DF7" s="15">
        <v>1</v>
      </c>
      <c r="DG7" s="15">
        <v>1</v>
      </c>
      <c r="DH7" s="15" t="s">
        <v>325</v>
      </c>
      <c r="DI7" s="15" t="s">
        <v>326</v>
      </c>
      <c r="DJ7" s="15" t="s">
        <v>553</v>
      </c>
      <c r="DK7" s="15" t="s">
        <v>327</v>
      </c>
      <c r="DL7" s="15">
        <v>0</v>
      </c>
      <c r="DM7" s="15">
        <v>0</v>
      </c>
      <c r="DN7" s="15"/>
      <c r="DO7" s="15">
        <v>0</v>
      </c>
      <c r="DP7" s="15">
        <v>0</v>
      </c>
      <c r="DQ7" s="15"/>
      <c r="DR7" s="15">
        <v>0</v>
      </c>
      <c r="DS7" s="15">
        <v>0</v>
      </c>
      <c r="DT7" s="15">
        <v>2</v>
      </c>
      <c r="DU7" s="15">
        <v>10</v>
      </c>
      <c r="DV7" s="15">
        <v>0</v>
      </c>
      <c r="DW7" s="15">
        <v>3</v>
      </c>
      <c r="DX7" s="21">
        <f t="shared" si="11"/>
        <v>10</v>
      </c>
      <c r="DY7" s="21">
        <f t="shared" si="12"/>
        <v>0</v>
      </c>
      <c r="DZ7" s="21">
        <f t="shared" si="13"/>
        <v>5</v>
      </c>
      <c r="EA7" s="15">
        <v>1</v>
      </c>
      <c r="EB7" s="15">
        <v>1</v>
      </c>
      <c r="EC7" s="15">
        <v>4</v>
      </c>
      <c r="ED7" s="15">
        <v>30</v>
      </c>
      <c r="EE7" s="15">
        <v>2</v>
      </c>
      <c r="EF7" s="15">
        <v>3</v>
      </c>
      <c r="EG7" s="21">
        <f t="shared" si="14"/>
        <v>31</v>
      </c>
      <c r="EH7" s="21">
        <f t="shared" si="15"/>
        <v>3</v>
      </c>
      <c r="EI7" s="21">
        <f t="shared" si="16"/>
        <v>7</v>
      </c>
      <c r="EJ7" s="21">
        <f t="shared" si="17"/>
        <v>41</v>
      </c>
      <c r="EK7" s="21">
        <f t="shared" si="18"/>
        <v>3</v>
      </c>
      <c r="EL7" s="21">
        <f t="shared" si="19"/>
        <v>12</v>
      </c>
      <c r="EM7" s="15">
        <v>1</v>
      </c>
      <c r="EN7" s="15">
        <v>1</v>
      </c>
      <c r="EO7" s="15">
        <v>4</v>
      </c>
      <c r="EP7" s="15">
        <v>1</v>
      </c>
      <c r="EQ7" s="21">
        <f t="shared" si="20"/>
        <v>5</v>
      </c>
      <c r="ER7" s="21">
        <f t="shared" si="21"/>
        <v>2</v>
      </c>
      <c r="ES7" s="15">
        <v>19</v>
      </c>
      <c r="ET7" s="15">
        <v>2</v>
      </c>
      <c r="EU7" s="15">
        <v>36</v>
      </c>
      <c r="EV7" s="15">
        <v>1</v>
      </c>
      <c r="EW7" s="21">
        <f t="shared" si="22"/>
        <v>55</v>
      </c>
      <c r="EX7" s="21">
        <f t="shared" si="37"/>
        <v>0</v>
      </c>
      <c r="EY7" s="21">
        <f t="shared" si="23"/>
        <v>60</v>
      </c>
      <c r="EZ7" s="21">
        <f t="shared" si="24"/>
        <v>2</v>
      </c>
      <c r="FA7" s="15">
        <v>0</v>
      </c>
      <c r="FB7" s="15">
        <v>0</v>
      </c>
      <c r="FC7" s="21">
        <f t="shared" si="25"/>
        <v>0</v>
      </c>
      <c r="FD7" s="15">
        <v>7</v>
      </c>
      <c r="FE7" s="15">
        <v>11</v>
      </c>
      <c r="FF7" s="15">
        <v>1</v>
      </c>
      <c r="FG7" s="15">
        <v>0</v>
      </c>
      <c r="FH7" s="15">
        <v>2</v>
      </c>
      <c r="FI7" s="15">
        <v>0</v>
      </c>
      <c r="FJ7" s="15">
        <v>19</v>
      </c>
      <c r="FK7" s="15">
        <v>3</v>
      </c>
      <c r="FL7" s="15">
        <v>0</v>
      </c>
      <c r="FM7" s="15">
        <v>14</v>
      </c>
      <c r="FN7" s="15">
        <v>14</v>
      </c>
      <c r="FO7" s="15">
        <v>14</v>
      </c>
      <c r="FP7" s="15">
        <v>0</v>
      </c>
      <c r="FQ7" s="15">
        <v>119</v>
      </c>
      <c r="FR7" s="15">
        <v>0</v>
      </c>
      <c r="FS7" s="21">
        <f t="shared" si="26"/>
        <v>120</v>
      </c>
      <c r="FT7" s="15">
        <v>0</v>
      </c>
      <c r="FU7" s="15">
        <v>0</v>
      </c>
      <c r="FV7" s="15">
        <v>0</v>
      </c>
      <c r="FW7" s="15">
        <v>0</v>
      </c>
      <c r="FX7" s="15">
        <v>0</v>
      </c>
      <c r="FY7" s="15">
        <v>0</v>
      </c>
      <c r="FZ7" s="15">
        <v>0</v>
      </c>
      <c r="GA7" s="15">
        <v>0</v>
      </c>
      <c r="GB7" s="15">
        <v>0</v>
      </c>
      <c r="GC7" s="15">
        <v>0</v>
      </c>
      <c r="GD7" s="15">
        <v>0</v>
      </c>
      <c r="GE7" s="15">
        <v>0</v>
      </c>
      <c r="GF7" s="15">
        <v>0</v>
      </c>
      <c r="GG7" s="15">
        <v>0</v>
      </c>
      <c r="GH7" s="15">
        <v>0</v>
      </c>
      <c r="GI7" s="15">
        <v>0</v>
      </c>
      <c r="GJ7" s="15">
        <v>0</v>
      </c>
      <c r="GK7" s="15">
        <v>0</v>
      </c>
      <c r="GL7" s="15">
        <v>0</v>
      </c>
      <c r="GM7" s="15">
        <v>0</v>
      </c>
      <c r="GN7" s="15">
        <v>0</v>
      </c>
      <c r="GO7" s="15">
        <v>0</v>
      </c>
      <c r="GP7" s="15">
        <v>0</v>
      </c>
      <c r="GQ7" s="15">
        <v>0</v>
      </c>
      <c r="GR7" s="15">
        <v>0</v>
      </c>
      <c r="GS7" s="15">
        <v>0</v>
      </c>
      <c r="GT7" s="15">
        <v>0</v>
      </c>
      <c r="GU7" s="15">
        <v>0</v>
      </c>
      <c r="GV7" s="15">
        <v>0</v>
      </c>
      <c r="GW7" s="15">
        <v>0</v>
      </c>
      <c r="GX7" s="15">
        <v>3</v>
      </c>
      <c r="GY7" s="15" t="s">
        <v>328</v>
      </c>
      <c r="GZ7" s="15" t="s">
        <v>329</v>
      </c>
      <c r="HA7" s="15">
        <v>3</v>
      </c>
      <c r="HB7" s="15" t="s">
        <v>330</v>
      </c>
      <c r="HC7" s="15" t="s">
        <v>331</v>
      </c>
      <c r="HD7" s="15" t="s">
        <v>332</v>
      </c>
      <c r="HE7" s="15">
        <v>1</v>
      </c>
      <c r="HF7" s="15">
        <v>1</v>
      </c>
      <c r="HG7" s="15">
        <v>1</v>
      </c>
      <c r="HH7" s="15">
        <v>1</v>
      </c>
      <c r="HI7" s="15" t="s">
        <v>333</v>
      </c>
      <c r="HJ7" s="15">
        <v>3</v>
      </c>
      <c r="HK7" s="15" t="s">
        <v>334</v>
      </c>
      <c r="HL7" s="15" t="s">
        <v>335</v>
      </c>
      <c r="HM7" s="15" t="s">
        <v>336</v>
      </c>
      <c r="HN7" s="15"/>
      <c r="HO7" s="15" t="s">
        <v>337</v>
      </c>
      <c r="HP7" s="15">
        <v>0</v>
      </c>
      <c r="HQ7" s="15">
        <v>0</v>
      </c>
      <c r="HR7" s="15">
        <v>3</v>
      </c>
      <c r="HS7" s="15" t="s">
        <v>338</v>
      </c>
      <c r="HT7" s="15">
        <v>0</v>
      </c>
      <c r="HU7" s="15">
        <v>0</v>
      </c>
      <c r="HV7" s="15">
        <v>1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15">
        <v>1</v>
      </c>
      <c r="IC7" s="15">
        <v>1</v>
      </c>
      <c r="ID7" s="15">
        <v>31</v>
      </c>
      <c r="IE7" s="15">
        <v>0</v>
      </c>
      <c r="IF7" s="15">
        <v>27</v>
      </c>
      <c r="IG7" s="15">
        <v>0</v>
      </c>
      <c r="IH7" s="15">
        <v>0</v>
      </c>
      <c r="II7" s="15">
        <v>0</v>
      </c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47">
        <v>82897</v>
      </c>
      <c r="IZ7" s="7">
        <v>746.05693100000008</v>
      </c>
      <c r="JA7" s="47">
        <v>23240</v>
      </c>
      <c r="JB7" s="7">
        <v>33.209516000000001</v>
      </c>
      <c r="JC7" s="47">
        <v>10</v>
      </c>
      <c r="JD7" s="47">
        <v>6</v>
      </c>
      <c r="JE7" s="47">
        <v>86</v>
      </c>
      <c r="JF7" s="47">
        <v>28</v>
      </c>
      <c r="JG7" s="47">
        <v>34</v>
      </c>
      <c r="JH7" s="47">
        <v>62</v>
      </c>
      <c r="JI7" s="17">
        <v>4</v>
      </c>
      <c r="JJ7" s="47">
        <v>32.558139534883722</v>
      </c>
      <c r="JK7" s="47">
        <v>23.729609986023974</v>
      </c>
      <c r="JL7" s="47">
        <v>72.093023255813947</v>
      </c>
      <c r="JM7" s="47">
        <v>84.570824796747317</v>
      </c>
      <c r="JN7" s="35">
        <f t="shared" si="27"/>
        <v>75</v>
      </c>
      <c r="JO7" s="31">
        <f>EL7/CG7</f>
        <v>20</v>
      </c>
      <c r="JP7" s="37">
        <v>4</v>
      </c>
      <c r="JQ7" s="34">
        <f t="shared" si="28"/>
        <v>16</v>
      </c>
      <c r="JR7" s="36">
        <f t="shared" si="29"/>
        <v>12</v>
      </c>
      <c r="JS7" s="38">
        <f t="shared" si="30"/>
        <v>62</v>
      </c>
      <c r="JT7" s="40">
        <v>83.855075129648512</v>
      </c>
      <c r="JU7" s="40">
        <f t="shared" si="31"/>
        <v>84.570824796747317</v>
      </c>
      <c r="JV7" s="42">
        <f t="shared" si="32"/>
        <v>0.71574966709880528</v>
      </c>
      <c r="JW7" s="38">
        <f t="shared" si="33"/>
        <v>86</v>
      </c>
      <c r="JX7" s="39">
        <v>5</v>
      </c>
      <c r="JY7" s="37">
        <v>5</v>
      </c>
      <c r="JZ7" s="53">
        <f t="shared" si="34"/>
        <v>7.5</v>
      </c>
      <c r="KA7" s="37">
        <f t="shared" si="35"/>
        <v>2</v>
      </c>
      <c r="KB7" s="52">
        <f t="shared" si="36"/>
        <v>0</v>
      </c>
    </row>
    <row r="8" spans="1:288" s="8" customFormat="1" ht="25.5" x14ac:dyDescent="0.25">
      <c r="A8" s="4">
        <v>5305</v>
      </c>
      <c r="B8" s="15" t="s">
        <v>258</v>
      </c>
      <c r="C8" s="15" t="s">
        <v>339</v>
      </c>
      <c r="D8" s="15" t="s">
        <v>236</v>
      </c>
      <c r="E8" s="20">
        <v>5</v>
      </c>
      <c r="F8" s="15" t="s">
        <v>340</v>
      </c>
      <c r="G8" s="15">
        <v>56169</v>
      </c>
      <c r="H8" s="15" t="s">
        <v>341</v>
      </c>
      <c r="I8" s="15" t="s">
        <v>342</v>
      </c>
      <c r="J8" s="15" t="s">
        <v>343</v>
      </c>
      <c r="K8" s="15" t="s">
        <v>344</v>
      </c>
      <c r="L8" s="15" t="s">
        <v>210</v>
      </c>
      <c r="M8" s="15"/>
      <c r="N8" s="15">
        <v>465670731</v>
      </c>
      <c r="O8" s="15" t="s">
        <v>345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 t="s">
        <v>346</v>
      </c>
      <c r="AC8" s="15" t="s">
        <v>243</v>
      </c>
      <c r="AD8" s="15" t="s">
        <v>207</v>
      </c>
      <c r="AE8" s="15">
        <v>465670762</v>
      </c>
      <c r="AF8" s="15" t="s">
        <v>347</v>
      </c>
      <c r="AG8" s="28" t="s">
        <v>588</v>
      </c>
      <c r="AH8" s="15">
        <v>2</v>
      </c>
      <c r="AI8" s="15">
        <v>0</v>
      </c>
      <c r="AJ8" s="21">
        <f t="shared" si="0"/>
        <v>2</v>
      </c>
      <c r="AK8" s="15">
        <v>0</v>
      </c>
      <c r="AL8" s="21">
        <f t="shared" si="1"/>
        <v>2</v>
      </c>
      <c r="AM8" s="15">
        <v>2</v>
      </c>
      <c r="AN8" s="28">
        <v>1.25</v>
      </c>
      <c r="AO8" s="15">
        <v>0</v>
      </c>
      <c r="AP8" s="15">
        <v>0</v>
      </c>
      <c r="AQ8" s="21">
        <f t="shared" si="2"/>
        <v>2</v>
      </c>
      <c r="AR8" s="28">
        <f t="shared" si="3"/>
        <v>1.25</v>
      </c>
      <c r="AS8" s="15">
        <v>0</v>
      </c>
      <c r="AT8" s="15">
        <v>0</v>
      </c>
      <c r="AU8" s="21">
        <f t="shared" si="4"/>
        <v>2</v>
      </c>
      <c r="AV8" s="28">
        <f t="shared" si="5"/>
        <v>1.25</v>
      </c>
      <c r="AW8" s="15">
        <v>0</v>
      </c>
      <c r="AX8" s="15">
        <v>1</v>
      </c>
      <c r="AY8" s="15">
        <v>0</v>
      </c>
      <c r="AZ8" s="15">
        <v>1</v>
      </c>
      <c r="BA8" s="21">
        <f t="shared" si="6"/>
        <v>2</v>
      </c>
      <c r="BB8" s="15">
        <v>0</v>
      </c>
      <c r="BC8" s="15">
        <v>1</v>
      </c>
      <c r="BD8" s="15">
        <v>0</v>
      </c>
      <c r="BE8" s="15">
        <v>0</v>
      </c>
      <c r="BF8" s="15">
        <v>1</v>
      </c>
      <c r="BG8" s="15">
        <v>0</v>
      </c>
      <c r="BH8" s="15">
        <v>0</v>
      </c>
      <c r="BI8" s="15">
        <v>1</v>
      </c>
      <c r="BJ8" s="15">
        <v>1</v>
      </c>
      <c r="BK8" s="15">
        <v>0</v>
      </c>
      <c r="BL8" s="15">
        <v>0</v>
      </c>
      <c r="BM8" s="15">
        <v>0</v>
      </c>
      <c r="BN8" s="15">
        <v>0</v>
      </c>
      <c r="BO8" s="15">
        <v>1</v>
      </c>
      <c r="BP8" s="15">
        <v>1</v>
      </c>
      <c r="BQ8" s="15">
        <v>0</v>
      </c>
      <c r="BR8" s="15">
        <v>1</v>
      </c>
      <c r="BS8" s="15">
        <v>0</v>
      </c>
      <c r="BT8" s="15">
        <v>4</v>
      </c>
      <c r="BU8" s="15">
        <v>1</v>
      </c>
      <c r="BV8" s="15">
        <v>0</v>
      </c>
      <c r="BW8" s="15">
        <v>1</v>
      </c>
      <c r="BX8" s="15">
        <v>1</v>
      </c>
      <c r="BY8" s="15">
        <v>0</v>
      </c>
      <c r="BZ8" s="15">
        <v>0</v>
      </c>
      <c r="CA8" s="15">
        <v>1</v>
      </c>
      <c r="CB8" s="15">
        <v>1</v>
      </c>
      <c r="CC8" s="15">
        <v>1</v>
      </c>
      <c r="CD8" s="15">
        <v>1</v>
      </c>
      <c r="CE8" s="15">
        <v>1</v>
      </c>
      <c r="CF8" s="15">
        <v>1.25</v>
      </c>
      <c r="CG8" s="15">
        <v>1.25</v>
      </c>
      <c r="CH8" s="15">
        <v>1.25</v>
      </c>
      <c r="CI8" s="15">
        <v>1</v>
      </c>
      <c r="CJ8" s="15">
        <v>0</v>
      </c>
      <c r="CK8" s="15">
        <v>0</v>
      </c>
      <c r="CL8" s="15">
        <v>1</v>
      </c>
      <c r="CM8" s="15">
        <v>0</v>
      </c>
      <c r="CN8" s="15">
        <v>0</v>
      </c>
      <c r="CO8" s="15">
        <v>0.25</v>
      </c>
      <c r="CP8" s="15">
        <v>0</v>
      </c>
      <c r="CQ8" s="15">
        <v>0</v>
      </c>
      <c r="CR8" s="15"/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28">
        <f t="shared" si="7"/>
        <v>7</v>
      </c>
      <c r="CZ8" s="21">
        <f t="shared" si="8"/>
        <v>0</v>
      </c>
      <c r="DA8" s="28">
        <f t="shared" si="9"/>
        <v>7</v>
      </c>
      <c r="DB8" s="28">
        <f t="shared" si="10"/>
        <v>7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/>
      <c r="DI8" s="15" t="s">
        <v>348</v>
      </c>
      <c r="DJ8" s="15" t="s">
        <v>553</v>
      </c>
      <c r="DK8" s="15" t="s">
        <v>349</v>
      </c>
      <c r="DL8" s="15">
        <v>0</v>
      </c>
      <c r="DM8" s="15">
        <v>0</v>
      </c>
      <c r="DN8" s="15"/>
      <c r="DO8" s="15">
        <v>0</v>
      </c>
      <c r="DP8" s="15">
        <v>0</v>
      </c>
      <c r="DQ8" s="15"/>
      <c r="DR8" s="15">
        <v>0</v>
      </c>
      <c r="DS8" s="15">
        <v>0</v>
      </c>
      <c r="DT8" s="15">
        <v>0</v>
      </c>
      <c r="DU8" s="15">
        <v>3</v>
      </c>
      <c r="DV8" s="15">
        <v>0</v>
      </c>
      <c r="DW8" s="15">
        <v>0</v>
      </c>
      <c r="DX8" s="21">
        <f t="shared" si="11"/>
        <v>3</v>
      </c>
      <c r="DY8" s="21">
        <f t="shared" si="12"/>
        <v>0</v>
      </c>
      <c r="DZ8" s="21">
        <f t="shared" si="13"/>
        <v>0</v>
      </c>
      <c r="EA8" s="15">
        <v>1</v>
      </c>
      <c r="EB8" s="15">
        <v>0</v>
      </c>
      <c r="EC8" s="15">
        <v>3</v>
      </c>
      <c r="ED8" s="15">
        <v>1</v>
      </c>
      <c r="EE8" s="15">
        <v>0</v>
      </c>
      <c r="EF8" s="15">
        <v>0</v>
      </c>
      <c r="EG8" s="21">
        <f t="shared" si="14"/>
        <v>2</v>
      </c>
      <c r="EH8" s="21">
        <f t="shared" si="15"/>
        <v>0</v>
      </c>
      <c r="EI8" s="21">
        <f t="shared" si="16"/>
        <v>3</v>
      </c>
      <c r="EJ8" s="21">
        <f t="shared" si="17"/>
        <v>5</v>
      </c>
      <c r="EK8" s="21">
        <f t="shared" si="18"/>
        <v>0</v>
      </c>
      <c r="EL8" s="21">
        <f t="shared" si="19"/>
        <v>3</v>
      </c>
      <c r="EM8" s="15">
        <v>1</v>
      </c>
      <c r="EN8" s="15">
        <v>0</v>
      </c>
      <c r="EO8" s="15">
        <v>0</v>
      </c>
      <c r="EP8" s="15">
        <v>0</v>
      </c>
      <c r="EQ8" s="21">
        <f t="shared" si="20"/>
        <v>1</v>
      </c>
      <c r="ER8" s="21">
        <f t="shared" si="21"/>
        <v>0</v>
      </c>
      <c r="ES8" s="15">
        <v>0</v>
      </c>
      <c r="ET8" s="15">
        <v>0</v>
      </c>
      <c r="EU8" s="15">
        <v>5</v>
      </c>
      <c r="EV8" s="15">
        <v>0</v>
      </c>
      <c r="EW8" s="21">
        <f t="shared" si="22"/>
        <v>5</v>
      </c>
      <c r="EX8" s="21">
        <f t="shared" si="37"/>
        <v>0</v>
      </c>
      <c r="EY8" s="21">
        <f t="shared" si="23"/>
        <v>6</v>
      </c>
      <c r="EZ8" s="21">
        <f t="shared" si="24"/>
        <v>0</v>
      </c>
      <c r="FA8" s="15">
        <v>0</v>
      </c>
      <c r="FB8" s="15">
        <v>0</v>
      </c>
      <c r="FC8" s="21">
        <f t="shared" si="25"/>
        <v>0</v>
      </c>
      <c r="FD8" s="15">
        <v>0</v>
      </c>
      <c r="FE8" s="15">
        <v>1</v>
      </c>
      <c r="FF8" s="15">
        <v>0</v>
      </c>
      <c r="FG8" s="15">
        <v>0</v>
      </c>
      <c r="FH8" s="15">
        <v>1</v>
      </c>
      <c r="FI8" s="15">
        <v>5</v>
      </c>
      <c r="FJ8" s="15">
        <v>3</v>
      </c>
      <c r="FK8" s="15">
        <v>1</v>
      </c>
      <c r="FL8" s="15">
        <v>3</v>
      </c>
      <c r="FM8" s="15">
        <v>0</v>
      </c>
      <c r="FN8" s="15">
        <v>0</v>
      </c>
      <c r="FO8" s="15">
        <v>0</v>
      </c>
      <c r="FP8" s="15">
        <v>0</v>
      </c>
      <c r="FQ8" s="15">
        <v>28</v>
      </c>
      <c r="FR8" s="15">
        <v>3</v>
      </c>
      <c r="FS8" s="21">
        <f t="shared" si="26"/>
        <v>11</v>
      </c>
      <c r="FT8" s="15">
        <v>2</v>
      </c>
      <c r="FU8" s="15">
        <v>0</v>
      </c>
      <c r="FV8" s="15">
        <v>1</v>
      </c>
      <c r="FW8" s="15">
        <v>0</v>
      </c>
      <c r="FX8" s="15">
        <v>1</v>
      </c>
      <c r="FY8" s="15">
        <v>0</v>
      </c>
      <c r="FZ8" s="15">
        <v>0</v>
      </c>
      <c r="GA8" s="15">
        <v>0</v>
      </c>
      <c r="GB8" s="15">
        <v>0</v>
      </c>
      <c r="GC8" s="15">
        <v>0</v>
      </c>
      <c r="GD8" s="15">
        <v>0</v>
      </c>
      <c r="GE8" s="15">
        <v>0</v>
      </c>
      <c r="GF8" s="15">
        <v>0</v>
      </c>
      <c r="GG8" s="15">
        <v>0</v>
      </c>
      <c r="GH8" s="15">
        <v>0</v>
      </c>
      <c r="GI8" s="15">
        <v>0</v>
      </c>
      <c r="GJ8" s="15">
        <v>0</v>
      </c>
      <c r="GK8" s="15">
        <v>0</v>
      </c>
      <c r="GL8" s="15">
        <v>0</v>
      </c>
      <c r="GM8" s="15">
        <v>0</v>
      </c>
      <c r="GN8" s="15">
        <v>1</v>
      </c>
      <c r="GO8" s="15">
        <v>1</v>
      </c>
      <c r="GP8" s="15">
        <v>0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1</v>
      </c>
      <c r="GY8" s="15" t="s">
        <v>350</v>
      </c>
      <c r="GZ8" s="15" t="s">
        <v>227</v>
      </c>
      <c r="HA8" s="15">
        <v>2</v>
      </c>
      <c r="HB8" s="15" t="s">
        <v>351</v>
      </c>
      <c r="HC8" s="15">
        <v>0</v>
      </c>
      <c r="HD8" s="15" t="s">
        <v>212</v>
      </c>
      <c r="HE8" s="15">
        <v>1</v>
      </c>
      <c r="HF8" s="15">
        <v>1</v>
      </c>
      <c r="HG8" s="15">
        <v>1</v>
      </c>
      <c r="HH8" s="15">
        <v>0</v>
      </c>
      <c r="HI8" s="15">
        <v>0</v>
      </c>
      <c r="HJ8" s="15">
        <v>2</v>
      </c>
      <c r="HK8" s="15" t="s">
        <v>352</v>
      </c>
      <c r="HL8" s="15" t="s">
        <v>353</v>
      </c>
      <c r="HM8" s="15" t="s">
        <v>354</v>
      </c>
      <c r="HN8" s="15">
        <v>1</v>
      </c>
      <c r="HO8" s="15" t="s">
        <v>355</v>
      </c>
      <c r="HP8" s="15">
        <v>1</v>
      </c>
      <c r="HQ8" s="15" t="s">
        <v>356</v>
      </c>
      <c r="HR8" s="15">
        <v>1</v>
      </c>
      <c r="HS8" s="15" t="s">
        <v>357</v>
      </c>
      <c r="HT8" s="15">
        <v>1</v>
      </c>
      <c r="HU8" s="15">
        <v>0</v>
      </c>
      <c r="HV8" s="15">
        <v>1</v>
      </c>
      <c r="HW8" s="15">
        <v>1</v>
      </c>
      <c r="HX8" s="15">
        <v>0</v>
      </c>
      <c r="HY8" s="15">
        <v>0</v>
      </c>
      <c r="HZ8" s="15">
        <v>0</v>
      </c>
      <c r="IA8" s="15">
        <v>0</v>
      </c>
      <c r="IB8" s="15">
        <v>0</v>
      </c>
      <c r="IC8" s="15">
        <v>0</v>
      </c>
      <c r="ID8" s="15">
        <v>0</v>
      </c>
      <c r="IE8" s="15">
        <v>0</v>
      </c>
      <c r="IF8" s="15">
        <v>0</v>
      </c>
      <c r="IG8" s="15">
        <v>0</v>
      </c>
      <c r="IH8" s="15" t="s">
        <v>358</v>
      </c>
      <c r="II8" s="15">
        <v>0</v>
      </c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47">
        <v>9060</v>
      </c>
      <c r="IZ8" s="7">
        <v>158.68775199999999</v>
      </c>
      <c r="JA8" s="47">
        <v>4559</v>
      </c>
      <c r="JB8" s="7">
        <v>52.768625</v>
      </c>
      <c r="JC8" s="47">
        <v>2</v>
      </c>
      <c r="JD8" s="47">
        <v>1</v>
      </c>
      <c r="JE8" s="47">
        <v>5</v>
      </c>
      <c r="JF8" s="47">
        <v>1</v>
      </c>
      <c r="JG8" s="47">
        <v>4</v>
      </c>
      <c r="JH8" s="47">
        <v>5</v>
      </c>
      <c r="JI8" s="47">
        <v>0</v>
      </c>
      <c r="JJ8" s="47">
        <v>20</v>
      </c>
      <c r="JK8" s="47">
        <v>33.256819971840045</v>
      </c>
      <c r="JL8" s="47">
        <v>100</v>
      </c>
      <c r="JM8" s="47">
        <v>100.00406332556781</v>
      </c>
      <c r="JN8" s="35">
        <f t="shared" si="27"/>
        <v>8.8000000000000007</v>
      </c>
      <c r="JO8" s="31">
        <f>EL8/CG8</f>
        <v>2.4</v>
      </c>
      <c r="JP8" s="37">
        <v>1</v>
      </c>
      <c r="JQ8" s="34">
        <f t="shared" si="28"/>
        <v>2</v>
      </c>
      <c r="JR8" s="36">
        <f t="shared" si="29"/>
        <v>1</v>
      </c>
      <c r="JS8" s="38">
        <f t="shared" si="30"/>
        <v>5</v>
      </c>
      <c r="JT8" s="40">
        <v>100.00406332556781</v>
      </c>
      <c r="JU8" s="40">
        <f t="shared" si="31"/>
        <v>100.00406332556781</v>
      </c>
      <c r="JV8" s="42">
        <f t="shared" si="32"/>
        <v>0</v>
      </c>
      <c r="JW8" s="38">
        <f t="shared" si="33"/>
        <v>5</v>
      </c>
      <c r="JX8" s="39">
        <v>5</v>
      </c>
      <c r="JY8" s="37">
        <v>2</v>
      </c>
      <c r="JZ8" s="53">
        <f t="shared" si="34"/>
        <v>8.8000000000000007</v>
      </c>
      <c r="KA8" s="37">
        <f t="shared" si="35"/>
        <v>0</v>
      </c>
      <c r="KB8" s="52">
        <f t="shared" si="36"/>
        <v>100</v>
      </c>
    </row>
    <row r="9" spans="1:288" s="8" customFormat="1" ht="38.25" x14ac:dyDescent="0.25">
      <c r="A9" s="4">
        <v>5306</v>
      </c>
      <c r="B9" s="15" t="s">
        <v>258</v>
      </c>
      <c r="C9" s="15" t="s">
        <v>359</v>
      </c>
      <c r="D9" s="15" t="s">
        <v>360</v>
      </c>
      <c r="E9" s="20">
        <v>12</v>
      </c>
      <c r="F9" s="15" t="s">
        <v>361</v>
      </c>
      <c r="G9" s="15">
        <v>56301</v>
      </c>
      <c r="H9" s="15" t="s">
        <v>362</v>
      </c>
      <c r="I9" s="15" t="s">
        <v>363</v>
      </c>
      <c r="J9" s="15" t="s">
        <v>364</v>
      </c>
      <c r="K9" s="15" t="s">
        <v>365</v>
      </c>
      <c r="L9" s="15" t="s">
        <v>214</v>
      </c>
      <c r="M9" s="15" t="s">
        <v>207</v>
      </c>
      <c r="N9" s="15">
        <v>465385237</v>
      </c>
      <c r="O9" s="15" t="s">
        <v>366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 t="s">
        <v>367</v>
      </c>
      <c r="AC9" s="15" t="s">
        <v>368</v>
      </c>
      <c r="AD9" s="15" t="s">
        <v>207</v>
      </c>
      <c r="AE9" s="15">
        <v>465385278</v>
      </c>
      <c r="AF9" s="15" t="s">
        <v>369</v>
      </c>
      <c r="AG9" s="21" t="s">
        <v>587</v>
      </c>
      <c r="AH9" s="15">
        <v>3</v>
      </c>
      <c r="AI9" s="15">
        <v>0</v>
      </c>
      <c r="AJ9" s="21">
        <f t="shared" si="0"/>
        <v>3</v>
      </c>
      <c r="AK9" s="15">
        <v>0</v>
      </c>
      <c r="AL9" s="21">
        <f t="shared" si="1"/>
        <v>3</v>
      </c>
      <c r="AM9" s="15">
        <v>1</v>
      </c>
      <c r="AN9" s="15">
        <v>1</v>
      </c>
      <c r="AO9" s="15">
        <v>0</v>
      </c>
      <c r="AP9" s="15">
        <v>0</v>
      </c>
      <c r="AQ9" s="21">
        <f t="shared" si="2"/>
        <v>1</v>
      </c>
      <c r="AR9" s="21">
        <f t="shared" si="3"/>
        <v>1</v>
      </c>
      <c r="AS9" s="15">
        <v>0</v>
      </c>
      <c r="AT9" s="15">
        <v>0</v>
      </c>
      <c r="AU9" s="21">
        <f t="shared" si="4"/>
        <v>1</v>
      </c>
      <c r="AV9" s="21">
        <f t="shared" si="5"/>
        <v>1</v>
      </c>
      <c r="AW9" s="15">
        <v>1</v>
      </c>
      <c r="AX9" s="15">
        <v>0</v>
      </c>
      <c r="AY9" s="15">
        <v>0</v>
      </c>
      <c r="AZ9" s="15">
        <v>2</v>
      </c>
      <c r="BA9" s="21">
        <f t="shared" si="6"/>
        <v>3</v>
      </c>
      <c r="BB9" s="15">
        <v>0</v>
      </c>
      <c r="BC9" s="15">
        <v>0</v>
      </c>
      <c r="BD9" s="15">
        <v>0</v>
      </c>
      <c r="BE9" s="15">
        <v>0</v>
      </c>
      <c r="BF9" s="15">
        <v>3</v>
      </c>
      <c r="BG9" s="15">
        <v>0</v>
      </c>
      <c r="BH9" s="15">
        <v>0</v>
      </c>
      <c r="BI9" s="15">
        <v>0</v>
      </c>
      <c r="BJ9" s="15">
        <v>2</v>
      </c>
      <c r="BK9" s="15">
        <v>1</v>
      </c>
      <c r="BL9" s="15">
        <v>0</v>
      </c>
      <c r="BM9" s="15">
        <v>0</v>
      </c>
      <c r="BN9" s="15">
        <v>0</v>
      </c>
      <c r="BO9" s="15">
        <v>2</v>
      </c>
      <c r="BP9" s="15">
        <v>1</v>
      </c>
      <c r="BQ9" s="15">
        <v>0</v>
      </c>
      <c r="BR9" s="15">
        <v>0</v>
      </c>
      <c r="BS9" s="15">
        <v>0</v>
      </c>
      <c r="BT9" s="15">
        <v>5</v>
      </c>
      <c r="BU9" s="15">
        <v>1</v>
      </c>
      <c r="BV9" s="15">
        <v>0</v>
      </c>
      <c r="BW9" s="15">
        <v>0</v>
      </c>
      <c r="BX9" s="15">
        <v>1</v>
      </c>
      <c r="BY9" s="15">
        <v>1</v>
      </c>
      <c r="BZ9" s="15">
        <v>0</v>
      </c>
      <c r="CA9" s="15">
        <v>0</v>
      </c>
      <c r="CB9" s="15">
        <v>1</v>
      </c>
      <c r="CC9" s="15">
        <v>0</v>
      </c>
      <c r="CD9" s="15">
        <v>0</v>
      </c>
      <c r="CE9" s="15">
        <v>0.2</v>
      </c>
      <c r="CF9" s="15">
        <v>0.6</v>
      </c>
      <c r="CG9" s="15">
        <v>0.02</v>
      </c>
      <c r="CH9" s="15">
        <v>0.04</v>
      </c>
      <c r="CI9" s="15">
        <v>0.04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/>
      <c r="CS9" s="15">
        <v>0</v>
      </c>
      <c r="CT9" s="15">
        <v>0</v>
      </c>
      <c r="CU9" s="15">
        <v>0</v>
      </c>
      <c r="CV9" s="15">
        <v>0.1</v>
      </c>
      <c r="CW9" s="15">
        <v>0</v>
      </c>
      <c r="CX9" s="15">
        <v>0</v>
      </c>
      <c r="CY9" s="21">
        <f t="shared" si="7"/>
        <v>1.0000000000000002</v>
      </c>
      <c r="CZ9" s="21">
        <f t="shared" si="8"/>
        <v>0</v>
      </c>
      <c r="DA9" s="21">
        <f t="shared" si="9"/>
        <v>1.0000000000000002</v>
      </c>
      <c r="DB9" s="21">
        <f t="shared" si="10"/>
        <v>1.0000000000000002</v>
      </c>
      <c r="DC9" s="15">
        <v>1</v>
      </c>
      <c r="DD9" s="15">
        <v>2</v>
      </c>
      <c r="DE9" s="15" t="s">
        <v>370</v>
      </c>
      <c r="DF9" s="15">
        <v>0</v>
      </c>
      <c r="DG9" s="15">
        <v>0</v>
      </c>
      <c r="DH9" s="15"/>
      <c r="DI9" s="15" t="s">
        <v>371</v>
      </c>
      <c r="DJ9" s="15" t="s">
        <v>553</v>
      </c>
      <c r="DK9" s="15" t="s">
        <v>372</v>
      </c>
      <c r="DL9" s="15">
        <v>0</v>
      </c>
      <c r="DM9" s="15">
        <v>0</v>
      </c>
      <c r="DN9" s="15"/>
      <c r="DO9" s="15">
        <v>0</v>
      </c>
      <c r="DP9" s="15">
        <v>0</v>
      </c>
      <c r="DQ9" s="15"/>
      <c r="DR9" s="15">
        <v>0</v>
      </c>
      <c r="DS9" s="15">
        <v>0</v>
      </c>
      <c r="DT9" s="15">
        <v>0</v>
      </c>
      <c r="DU9" s="15">
        <v>5</v>
      </c>
      <c r="DV9" s="15">
        <v>0</v>
      </c>
      <c r="DW9" s="15">
        <v>0</v>
      </c>
      <c r="DX9" s="21">
        <f t="shared" si="11"/>
        <v>5</v>
      </c>
      <c r="DY9" s="21">
        <f t="shared" si="12"/>
        <v>0</v>
      </c>
      <c r="DZ9" s="21">
        <f t="shared" si="13"/>
        <v>0</v>
      </c>
      <c r="EA9" s="15">
        <v>1</v>
      </c>
      <c r="EB9" s="15">
        <v>0</v>
      </c>
      <c r="EC9" s="15">
        <v>0</v>
      </c>
      <c r="ED9" s="15">
        <v>4</v>
      </c>
      <c r="EE9" s="15">
        <v>0</v>
      </c>
      <c r="EF9" s="15">
        <v>0</v>
      </c>
      <c r="EG9" s="21">
        <f t="shared" si="14"/>
        <v>5</v>
      </c>
      <c r="EH9" s="21">
        <f t="shared" si="15"/>
        <v>0</v>
      </c>
      <c r="EI9" s="21">
        <f t="shared" si="16"/>
        <v>0</v>
      </c>
      <c r="EJ9" s="21">
        <f t="shared" si="17"/>
        <v>10</v>
      </c>
      <c r="EK9" s="21">
        <f t="shared" si="18"/>
        <v>0</v>
      </c>
      <c r="EL9" s="21">
        <f t="shared" si="19"/>
        <v>0</v>
      </c>
      <c r="EM9" s="15">
        <v>0</v>
      </c>
      <c r="EN9" s="15">
        <v>0</v>
      </c>
      <c r="EO9" s="15">
        <v>1</v>
      </c>
      <c r="EP9" s="15">
        <v>0</v>
      </c>
      <c r="EQ9" s="21">
        <f t="shared" si="20"/>
        <v>1</v>
      </c>
      <c r="ER9" s="21">
        <f t="shared" si="21"/>
        <v>0</v>
      </c>
      <c r="ES9" s="15">
        <v>0</v>
      </c>
      <c r="ET9" s="15">
        <v>0</v>
      </c>
      <c r="EU9" s="15">
        <v>6</v>
      </c>
      <c r="EV9" s="15">
        <v>0</v>
      </c>
      <c r="EW9" s="21">
        <f t="shared" si="22"/>
        <v>6</v>
      </c>
      <c r="EX9" s="21">
        <f t="shared" si="37"/>
        <v>3</v>
      </c>
      <c r="EY9" s="21">
        <f t="shared" si="23"/>
        <v>7</v>
      </c>
      <c r="EZ9" s="21">
        <f t="shared" si="24"/>
        <v>3</v>
      </c>
      <c r="FA9" s="15">
        <v>0</v>
      </c>
      <c r="FB9" s="15">
        <v>0</v>
      </c>
      <c r="FC9" s="21">
        <f t="shared" si="25"/>
        <v>0</v>
      </c>
      <c r="FD9" s="15">
        <v>2</v>
      </c>
      <c r="FE9" s="15">
        <v>4</v>
      </c>
      <c r="FF9" s="15">
        <v>0</v>
      </c>
      <c r="FG9" s="15">
        <v>0</v>
      </c>
      <c r="FH9" s="15">
        <v>0</v>
      </c>
      <c r="FI9" s="15">
        <v>0</v>
      </c>
      <c r="FJ9" s="15">
        <v>6</v>
      </c>
      <c r="FK9" s="15">
        <v>0</v>
      </c>
      <c r="FL9" s="15">
        <v>3</v>
      </c>
      <c r="FM9" s="15">
        <v>0</v>
      </c>
      <c r="FN9" s="15">
        <v>0</v>
      </c>
      <c r="FO9" s="15">
        <v>0</v>
      </c>
      <c r="FP9" s="15">
        <v>0</v>
      </c>
      <c r="FQ9" s="15">
        <v>2</v>
      </c>
      <c r="FR9" s="15">
        <v>229</v>
      </c>
      <c r="FS9" s="21">
        <f t="shared" si="26"/>
        <v>20</v>
      </c>
      <c r="FT9" s="15">
        <v>0</v>
      </c>
      <c r="FU9" s="15">
        <v>0</v>
      </c>
      <c r="FV9" s="15">
        <v>0</v>
      </c>
      <c r="FW9" s="15">
        <v>0</v>
      </c>
      <c r="FX9" s="15">
        <v>0</v>
      </c>
      <c r="FY9" s="15">
        <v>0</v>
      </c>
      <c r="FZ9" s="15">
        <v>0</v>
      </c>
      <c r="GA9" s="15">
        <v>0</v>
      </c>
      <c r="GB9" s="15">
        <v>0</v>
      </c>
      <c r="GC9" s="15">
        <v>0</v>
      </c>
      <c r="GD9" s="15">
        <v>0</v>
      </c>
      <c r="GE9" s="15">
        <v>0</v>
      </c>
      <c r="GF9" s="15">
        <v>0</v>
      </c>
      <c r="GG9" s="15">
        <v>0</v>
      </c>
      <c r="GH9" s="15">
        <v>0</v>
      </c>
      <c r="GI9" s="15">
        <v>0</v>
      </c>
      <c r="GJ9" s="15">
        <v>0</v>
      </c>
      <c r="GK9" s="15">
        <v>0</v>
      </c>
      <c r="GL9" s="15">
        <v>0</v>
      </c>
      <c r="GM9" s="15">
        <v>0</v>
      </c>
      <c r="GN9" s="15">
        <v>0</v>
      </c>
      <c r="GO9" s="15">
        <v>0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1</v>
      </c>
      <c r="GY9" s="15" t="s">
        <v>373</v>
      </c>
      <c r="GZ9" s="15">
        <v>0</v>
      </c>
      <c r="HA9" s="15">
        <v>2</v>
      </c>
      <c r="HB9" s="15" t="s">
        <v>374</v>
      </c>
      <c r="HC9" s="15">
        <v>0</v>
      </c>
      <c r="HD9" s="15">
        <v>0</v>
      </c>
      <c r="HE9" s="15">
        <v>1</v>
      </c>
      <c r="HF9" s="15">
        <v>1</v>
      </c>
      <c r="HG9" s="15">
        <v>1</v>
      </c>
      <c r="HH9" s="15">
        <v>0</v>
      </c>
      <c r="HI9" s="15">
        <v>0</v>
      </c>
      <c r="HJ9" s="15">
        <v>2</v>
      </c>
      <c r="HK9" s="15" t="s">
        <v>375</v>
      </c>
      <c r="HL9" s="15">
        <v>0</v>
      </c>
      <c r="HM9" s="15" t="s">
        <v>376</v>
      </c>
      <c r="HN9" s="15">
        <v>1</v>
      </c>
      <c r="HO9" s="15" t="s">
        <v>377</v>
      </c>
      <c r="HP9" s="15">
        <v>1</v>
      </c>
      <c r="HQ9" s="15" t="s">
        <v>378</v>
      </c>
      <c r="HR9" s="15">
        <v>4</v>
      </c>
      <c r="HS9" s="15" t="s">
        <v>379</v>
      </c>
      <c r="HT9" s="15">
        <v>0</v>
      </c>
      <c r="HU9" s="15">
        <v>0</v>
      </c>
      <c r="HV9" s="15">
        <v>1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15">
        <v>0</v>
      </c>
      <c r="IC9" s="15">
        <v>0</v>
      </c>
      <c r="ID9" s="15">
        <v>0</v>
      </c>
      <c r="IE9" s="15">
        <v>0</v>
      </c>
      <c r="IF9" s="15">
        <v>0</v>
      </c>
      <c r="IG9" s="15">
        <v>0</v>
      </c>
      <c r="IH9" s="15" t="s">
        <v>380</v>
      </c>
      <c r="II9" s="15">
        <v>0</v>
      </c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47">
        <v>22991</v>
      </c>
      <c r="IZ9" s="7">
        <v>275.20014700000002</v>
      </c>
      <c r="JA9" s="47">
        <v>10123</v>
      </c>
      <c r="JB9" s="7">
        <v>20.650009000000001</v>
      </c>
      <c r="JC9" s="47">
        <v>4</v>
      </c>
      <c r="JD9" s="47">
        <v>1</v>
      </c>
      <c r="JE9" s="47">
        <v>22</v>
      </c>
      <c r="JF9" s="47">
        <v>7</v>
      </c>
      <c r="JG9" s="47">
        <v>15</v>
      </c>
      <c r="JH9" s="47">
        <v>22</v>
      </c>
      <c r="JI9" s="47">
        <v>0</v>
      </c>
      <c r="JJ9" s="47">
        <v>31.818181818181817</v>
      </c>
      <c r="JK9" s="47">
        <v>21.920119105168936</v>
      </c>
      <c r="JL9" s="47">
        <v>100</v>
      </c>
      <c r="JM9" s="47">
        <v>99.99206141412418</v>
      </c>
      <c r="JN9" s="35">
        <f t="shared" si="27"/>
        <v>33.333333333333336</v>
      </c>
      <c r="JO9" s="31">
        <f>EL9/CG9</f>
        <v>0</v>
      </c>
      <c r="JP9" s="37">
        <v>2</v>
      </c>
      <c r="JQ9" s="34">
        <f t="shared" si="28"/>
        <v>3</v>
      </c>
      <c r="JR9" s="36">
        <f t="shared" si="29"/>
        <v>1</v>
      </c>
      <c r="JS9" s="38">
        <f t="shared" si="30"/>
        <v>22</v>
      </c>
      <c r="JT9" s="40">
        <v>93.272624596381476</v>
      </c>
      <c r="JU9" s="40">
        <f t="shared" si="31"/>
        <v>99.99206141412418</v>
      </c>
      <c r="JV9" s="42">
        <f t="shared" si="32"/>
        <v>6.7194368177427037</v>
      </c>
      <c r="JW9" s="38">
        <f t="shared" si="33"/>
        <v>22</v>
      </c>
      <c r="JX9" s="39">
        <v>3</v>
      </c>
      <c r="JY9" s="37">
        <v>1</v>
      </c>
      <c r="JZ9" s="53">
        <f t="shared" si="34"/>
        <v>20</v>
      </c>
      <c r="KA9" s="37">
        <f t="shared" si="35"/>
        <v>0</v>
      </c>
      <c r="KB9" s="52">
        <f t="shared" si="36"/>
        <v>50</v>
      </c>
    </row>
    <row r="10" spans="1:288" s="8" customFormat="1" ht="38.25" x14ac:dyDescent="0.25">
      <c r="A10" s="4">
        <v>5307</v>
      </c>
      <c r="B10" s="15" t="s">
        <v>258</v>
      </c>
      <c r="C10" s="15" t="s">
        <v>381</v>
      </c>
      <c r="D10" s="15" t="s">
        <v>382</v>
      </c>
      <c r="E10" s="20">
        <v>1000</v>
      </c>
      <c r="F10" s="15" t="s">
        <v>383</v>
      </c>
      <c r="G10" s="15">
        <v>57001</v>
      </c>
      <c r="H10" s="15" t="s">
        <v>384</v>
      </c>
      <c r="I10" s="15" t="s">
        <v>385</v>
      </c>
      <c r="J10" s="15" t="s">
        <v>229</v>
      </c>
      <c r="K10" s="15" t="s">
        <v>386</v>
      </c>
      <c r="L10" s="15" t="s">
        <v>237</v>
      </c>
      <c r="M10" s="15" t="s">
        <v>207</v>
      </c>
      <c r="N10" s="15">
        <v>461653347</v>
      </c>
      <c r="O10" s="15" t="s">
        <v>387</v>
      </c>
      <c r="P10" s="15" t="s">
        <v>388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28" t="s">
        <v>588</v>
      </c>
      <c r="AH10" s="15">
        <v>1</v>
      </c>
      <c r="AI10" s="15">
        <v>1</v>
      </c>
      <c r="AJ10" s="21">
        <f t="shared" si="0"/>
        <v>2</v>
      </c>
      <c r="AK10" s="15">
        <v>1</v>
      </c>
      <c r="AL10" s="21">
        <f t="shared" si="1"/>
        <v>3</v>
      </c>
      <c r="AM10" s="15">
        <v>1.5</v>
      </c>
      <c r="AN10" s="28">
        <v>0.5</v>
      </c>
      <c r="AO10" s="15">
        <v>0</v>
      </c>
      <c r="AP10" s="15">
        <v>0</v>
      </c>
      <c r="AQ10" s="21">
        <f t="shared" si="2"/>
        <v>1.5</v>
      </c>
      <c r="AR10" s="28">
        <f t="shared" si="3"/>
        <v>0.5</v>
      </c>
      <c r="AS10" s="15">
        <v>1</v>
      </c>
      <c r="AT10" s="15">
        <v>1</v>
      </c>
      <c r="AU10" s="21">
        <f t="shared" si="4"/>
        <v>2.5</v>
      </c>
      <c r="AV10" s="28">
        <f t="shared" si="5"/>
        <v>1.5</v>
      </c>
      <c r="AW10" s="15">
        <v>0</v>
      </c>
      <c r="AX10" s="15">
        <v>0</v>
      </c>
      <c r="AY10" s="15">
        <v>1</v>
      </c>
      <c r="AZ10" s="15">
        <v>0</v>
      </c>
      <c r="BA10" s="21">
        <f t="shared" si="6"/>
        <v>1</v>
      </c>
      <c r="BB10" s="15">
        <v>0</v>
      </c>
      <c r="BC10" s="15">
        <v>0</v>
      </c>
      <c r="BD10" s="15">
        <v>0</v>
      </c>
      <c r="BE10" s="15">
        <v>0</v>
      </c>
      <c r="BF10" s="15">
        <v>2</v>
      </c>
      <c r="BG10" s="15">
        <v>0</v>
      </c>
      <c r="BH10" s="15">
        <v>0</v>
      </c>
      <c r="BI10" s="15">
        <v>1</v>
      </c>
      <c r="BJ10" s="15">
        <v>1</v>
      </c>
      <c r="BK10" s="15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15">
        <v>1</v>
      </c>
      <c r="BS10" s="15">
        <v>0</v>
      </c>
      <c r="BT10" s="15">
        <v>2</v>
      </c>
      <c r="BU10" s="15">
        <v>1</v>
      </c>
      <c r="BV10" s="15">
        <v>1</v>
      </c>
      <c r="BW10" s="15">
        <v>1</v>
      </c>
      <c r="BX10" s="15">
        <v>1</v>
      </c>
      <c r="BY10" s="15">
        <v>1</v>
      </c>
      <c r="BZ10" s="15">
        <v>1</v>
      </c>
      <c r="CA10" s="15">
        <v>0</v>
      </c>
      <c r="CB10" s="15">
        <v>1</v>
      </c>
      <c r="CC10" s="15">
        <v>0</v>
      </c>
      <c r="CD10" s="15">
        <v>1</v>
      </c>
      <c r="CE10" s="15">
        <v>1</v>
      </c>
      <c r="CF10" s="15">
        <v>1</v>
      </c>
      <c r="CG10" s="15">
        <v>0.2</v>
      </c>
      <c r="CH10" s="15">
        <v>0.1</v>
      </c>
      <c r="CI10" s="15">
        <v>0.01</v>
      </c>
      <c r="CJ10" s="15">
        <v>0.2</v>
      </c>
      <c r="CK10" s="15"/>
      <c r="CL10" s="15">
        <v>0.1</v>
      </c>
      <c r="CM10" s="15"/>
      <c r="CN10" s="15"/>
      <c r="CO10" s="15">
        <v>0.5</v>
      </c>
      <c r="CP10" s="15">
        <v>0</v>
      </c>
      <c r="CQ10" s="15">
        <v>0</v>
      </c>
      <c r="CR10" s="15"/>
      <c r="CS10" s="15">
        <v>1</v>
      </c>
      <c r="CT10" s="15"/>
      <c r="CU10" s="15"/>
      <c r="CV10" s="15"/>
      <c r="CW10" s="15"/>
      <c r="CX10" s="15"/>
      <c r="CY10" s="28">
        <f t="shared" si="7"/>
        <v>3.1100000000000003</v>
      </c>
      <c r="CZ10" s="21">
        <f t="shared" si="8"/>
        <v>0</v>
      </c>
      <c r="DA10" s="28">
        <f t="shared" si="9"/>
        <v>3.1100000000000003</v>
      </c>
      <c r="DB10" s="28">
        <f t="shared" si="10"/>
        <v>4.1100000000000003</v>
      </c>
      <c r="DC10" s="15">
        <v>1</v>
      </c>
      <c r="DD10" s="15">
        <v>3</v>
      </c>
      <c r="DE10" s="15" t="s">
        <v>389</v>
      </c>
      <c r="DF10" s="15">
        <v>0</v>
      </c>
      <c r="DG10" s="15">
        <v>0</v>
      </c>
      <c r="DH10" s="15"/>
      <c r="DI10" s="15" t="s">
        <v>390</v>
      </c>
      <c r="DJ10" s="15" t="s">
        <v>553</v>
      </c>
      <c r="DK10" s="15" t="s">
        <v>391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/>
      <c r="DR10" s="15">
        <v>0</v>
      </c>
      <c r="DS10" s="15">
        <v>0</v>
      </c>
      <c r="DT10" s="15">
        <v>0</v>
      </c>
      <c r="DU10" s="15">
        <v>0</v>
      </c>
      <c r="DV10" s="15">
        <v>0</v>
      </c>
      <c r="DW10" s="15">
        <v>0</v>
      </c>
      <c r="DX10" s="21">
        <f t="shared" si="11"/>
        <v>0</v>
      </c>
      <c r="DY10" s="21">
        <f t="shared" si="12"/>
        <v>0</v>
      </c>
      <c r="DZ10" s="21">
        <f t="shared" si="13"/>
        <v>0</v>
      </c>
      <c r="EA10" s="15">
        <v>1</v>
      </c>
      <c r="EB10" s="15">
        <v>1</v>
      </c>
      <c r="EC10" s="15">
        <v>1</v>
      </c>
      <c r="ED10" s="15">
        <v>31</v>
      </c>
      <c r="EE10" s="15">
        <v>0</v>
      </c>
      <c r="EF10" s="15">
        <v>0</v>
      </c>
      <c r="EG10" s="21">
        <f t="shared" si="14"/>
        <v>32</v>
      </c>
      <c r="EH10" s="21">
        <f t="shared" si="15"/>
        <v>1</v>
      </c>
      <c r="EI10" s="21">
        <f t="shared" si="16"/>
        <v>1</v>
      </c>
      <c r="EJ10" s="21">
        <f t="shared" si="17"/>
        <v>32</v>
      </c>
      <c r="EK10" s="21">
        <f t="shared" si="18"/>
        <v>1</v>
      </c>
      <c r="EL10" s="21">
        <f t="shared" si="19"/>
        <v>1</v>
      </c>
      <c r="EM10" s="15">
        <v>0</v>
      </c>
      <c r="EN10" s="15">
        <v>0</v>
      </c>
      <c r="EO10" s="15">
        <v>0</v>
      </c>
      <c r="EP10" s="15">
        <v>0</v>
      </c>
      <c r="EQ10" s="21">
        <f t="shared" si="20"/>
        <v>0</v>
      </c>
      <c r="ER10" s="21">
        <f t="shared" si="21"/>
        <v>0</v>
      </c>
      <c r="ES10" s="15">
        <v>2</v>
      </c>
      <c r="ET10" s="15">
        <v>0</v>
      </c>
      <c r="EU10" s="15">
        <v>15</v>
      </c>
      <c r="EV10" s="15">
        <v>0</v>
      </c>
      <c r="EW10" s="21">
        <f t="shared" si="22"/>
        <v>17</v>
      </c>
      <c r="EX10" s="21">
        <f t="shared" si="37"/>
        <v>0</v>
      </c>
      <c r="EY10" s="21">
        <f t="shared" si="23"/>
        <v>17</v>
      </c>
      <c r="EZ10" s="21">
        <f t="shared" si="24"/>
        <v>0</v>
      </c>
      <c r="FA10" s="15">
        <v>0</v>
      </c>
      <c r="FB10" s="15">
        <v>0</v>
      </c>
      <c r="FC10" s="21">
        <f t="shared" si="25"/>
        <v>0</v>
      </c>
      <c r="FD10" s="15">
        <v>2</v>
      </c>
      <c r="FE10" s="15">
        <v>2</v>
      </c>
      <c r="FF10" s="15">
        <v>0</v>
      </c>
      <c r="FG10" s="15">
        <v>0</v>
      </c>
      <c r="FH10" s="15">
        <v>0</v>
      </c>
      <c r="FI10" s="15">
        <v>0</v>
      </c>
      <c r="FJ10" s="15">
        <v>0</v>
      </c>
      <c r="FK10" s="15">
        <v>10</v>
      </c>
      <c r="FL10" s="15">
        <v>3</v>
      </c>
      <c r="FM10" s="15">
        <v>1</v>
      </c>
      <c r="FN10" s="15">
        <v>0</v>
      </c>
      <c r="FO10" s="15">
        <v>1</v>
      </c>
      <c r="FP10" s="15">
        <v>0</v>
      </c>
      <c r="FQ10" s="15">
        <v>18</v>
      </c>
      <c r="FR10" s="15">
        <v>0</v>
      </c>
      <c r="FS10" s="21">
        <f t="shared" si="26"/>
        <v>50</v>
      </c>
      <c r="FT10" s="15">
        <v>0</v>
      </c>
      <c r="FU10" s="15">
        <v>0</v>
      </c>
      <c r="FV10" s="15">
        <v>0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0</v>
      </c>
      <c r="GC10" s="15">
        <v>0</v>
      </c>
      <c r="GD10" s="15">
        <v>0</v>
      </c>
      <c r="GE10" s="15">
        <v>0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0</v>
      </c>
      <c r="GO10" s="15">
        <v>0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 t="s">
        <v>392</v>
      </c>
      <c r="GZ10" s="15">
        <v>0</v>
      </c>
      <c r="HA10" s="15">
        <v>3</v>
      </c>
      <c r="HB10" s="15">
        <v>0</v>
      </c>
      <c r="HC10" s="15" t="s">
        <v>393</v>
      </c>
      <c r="HD10" s="15">
        <v>0</v>
      </c>
      <c r="HE10" s="15">
        <v>1</v>
      </c>
      <c r="HF10" s="15">
        <v>1</v>
      </c>
      <c r="HG10" s="15">
        <v>1</v>
      </c>
      <c r="HH10" s="15">
        <v>1</v>
      </c>
      <c r="HI10" s="15">
        <v>0</v>
      </c>
      <c r="HJ10" s="15">
        <v>2</v>
      </c>
      <c r="HK10" s="15">
        <v>0</v>
      </c>
      <c r="HL10" s="15" t="s">
        <v>394</v>
      </c>
      <c r="HM10" s="15" t="s">
        <v>302</v>
      </c>
      <c r="HN10" s="15">
        <v>1</v>
      </c>
      <c r="HO10" s="15">
        <v>0</v>
      </c>
      <c r="HP10" s="15">
        <v>0</v>
      </c>
      <c r="HQ10" s="15">
        <v>0</v>
      </c>
      <c r="HR10" s="15">
        <v>1</v>
      </c>
      <c r="HS10" s="15" t="s">
        <v>395</v>
      </c>
      <c r="HT10" s="15">
        <v>1</v>
      </c>
      <c r="HU10" s="15">
        <v>1</v>
      </c>
      <c r="HV10" s="15">
        <v>1</v>
      </c>
      <c r="HW10" s="15">
        <v>1</v>
      </c>
      <c r="HX10" s="15">
        <v>1</v>
      </c>
      <c r="HY10" s="15">
        <v>1</v>
      </c>
      <c r="HZ10" s="15" t="s">
        <v>396</v>
      </c>
      <c r="IA10" s="15">
        <v>0</v>
      </c>
      <c r="IB10" s="15">
        <v>2</v>
      </c>
      <c r="IC10" s="15">
        <v>1</v>
      </c>
      <c r="ID10" s="15">
        <v>0</v>
      </c>
      <c r="IE10" s="15">
        <v>0</v>
      </c>
      <c r="IF10" s="15">
        <v>0</v>
      </c>
      <c r="IG10" s="15">
        <v>0</v>
      </c>
      <c r="IH10" s="15" t="s">
        <v>397</v>
      </c>
      <c r="II10" s="15">
        <v>0</v>
      </c>
      <c r="IJ10" s="15" t="s">
        <v>398</v>
      </c>
      <c r="IK10" s="15" t="s">
        <v>398</v>
      </c>
      <c r="IL10" s="15" t="s">
        <v>398</v>
      </c>
      <c r="IM10" s="15" t="s">
        <v>398</v>
      </c>
      <c r="IN10" s="15">
        <v>2</v>
      </c>
      <c r="IO10" s="15">
        <v>0</v>
      </c>
      <c r="IP10" s="15">
        <v>35</v>
      </c>
      <c r="IQ10" s="15">
        <v>8</v>
      </c>
      <c r="IR10" s="15"/>
      <c r="IS10" s="15">
        <v>29</v>
      </c>
      <c r="IT10" s="15">
        <v>1</v>
      </c>
      <c r="IU10" s="24">
        <v>12997</v>
      </c>
      <c r="IV10" s="15" t="s">
        <v>255</v>
      </c>
      <c r="IW10" s="15"/>
      <c r="IX10" s="15" t="s">
        <v>255</v>
      </c>
      <c r="IY10" s="47">
        <v>26773</v>
      </c>
      <c r="IZ10" s="7">
        <v>337.10031800000002</v>
      </c>
      <c r="JA10" s="47">
        <v>10226</v>
      </c>
      <c r="JB10" s="7">
        <v>33.453136999999998</v>
      </c>
      <c r="JC10" s="47">
        <v>2</v>
      </c>
      <c r="JD10" s="47">
        <v>1</v>
      </c>
      <c r="JE10" s="47">
        <v>35</v>
      </c>
      <c r="JF10" s="47">
        <v>5</v>
      </c>
      <c r="JG10" s="47">
        <v>24</v>
      </c>
      <c r="JH10" s="47">
        <v>29</v>
      </c>
      <c r="JI10" s="17">
        <v>1</v>
      </c>
      <c r="JJ10" s="47">
        <v>14.285714285714285</v>
      </c>
      <c r="JK10" s="47">
        <v>16.115024845512011</v>
      </c>
      <c r="JL10" s="47">
        <v>82.857142857142861</v>
      </c>
      <c r="JM10" s="47">
        <v>94.060635089641167</v>
      </c>
      <c r="JN10" s="35">
        <f t="shared" si="27"/>
        <v>50</v>
      </c>
      <c r="JO10" s="31">
        <f>EL10/CG10</f>
        <v>5</v>
      </c>
      <c r="JP10" s="37">
        <v>1</v>
      </c>
      <c r="JQ10" s="34">
        <f t="shared" si="28"/>
        <v>3</v>
      </c>
      <c r="JR10" s="36">
        <f t="shared" si="29"/>
        <v>2</v>
      </c>
      <c r="JS10" s="38">
        <f t="shared" si="30"/>
        <v>29</v>
      </c>
      <c r="JT10" s="40">
        <v>94.060635089641167</v>
      </c>
      <c r="JU10" s="40">
        <f t="shared" si="31"/>
        <v>94.060635089641167</v>
      </c>
      <c r="JV10" s="42">
        <f t="shared" si="32"/>
        <v>0</v>
      </c>
      <c r="JW10" s="38">
        <f t="shared" si="33"/>
        <v>35</v>
      </c>
      <c r="JX10" s="39">
        <v>3</v>
      </c>
      <c r="JY10" s="37">
        <v>1</v>
      </c>
      <c r="JZ10" s="53">
        <f t="shared" si="34"/>
        <v>100</v>
      </c>
      <c r="KA10" s="37">
        <f t="shared" si="35"/>
        <v>3</v>
      </c>
      <c r="KB10" s="52">
        <v>-1</v>
      </c>
    </row>
    <row r="11" spans="1:288" s="8" customFormat="1" ht="38.25" x14ac:dyDescent="0.25">
      <c r="A11" s="4">
        <v>5308</v>
      </c>
      <c r="B11" s="15" t="s">
        <v>258</v>
      </c>
      <c r="C11" s="15" t="s">
        <v>399</v>
      </c>
      <c r="D11" s="15" t="s">
        <v>548</v>
      </c>
      <c r="E11" s="20" t="s">
        <v>400</v>
      </c>
      <c r="F11" s="15" t="s">
        <v>401</v>
      </c>
      <c r="G11" s="15">
        <v>57101</v>
      </c>
      <c r="H11" s="15" t="s">
        <v>402</v>
      </c>
      <c r="I11" s="15" t="s">
        <v>403</v>
      </c>
      <c r="J11" s="15" t="s">
        <v>222</v>
      </c>
      <c r="K11" s="15" t="s">
        <v>404</v>
      </c>
      <c r="L11" s="15" t="s">
        <v>405</v>
      </c>
      <c r="M11" s="15" t="s">
        <v>207</v>
      </c>
      <c r="N11" s="15">
        <v>461353129</v>
      </c>
      <c r="O11" s="15" t="s">
        <v>406</v>
      </c>
      <c r="P11" s="22" t="s">
        <v>220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 t="s">
        <v>407</v>
      </c>
      <c r="AC11" s="15" t="s">
        <v>408</v>
      </c>
      <c r="AD11" s="15" t="s">
        <v>207</v>
      </c>
      <c r="AE11" s="15">
        <v>461353029</v>
      </c>
      <c r="AF11" s="15" t="s">
        <v>409</v>
      </c>
      <c r="AG11" s="21" t="s">
        <v>587</v>
      </c>
      <c r="AH11" s="15">
        <v>1</v>
      </c>
      <c r="AI11" s="15">
        <v>0</v>
      </c>
      <c r="AJ11" s="21">
        <f t="shared" si="0"/>
        <v>1</v>
      </c>
      <c r="AK11" s="15">
        <v>0</v>
      </c>
      <c r="AL11" s="21">
        <f t="shared" si="1"/>
        <v>1</v>
      </c>
      <c r="AM11" s="15">
        <v>1</v>
      </c>
      <c r="AN11" s="15">
        <v>1</v>
      </c>
      <c r="AO11" s="15">
        <v>0</v>
      </c>
      <c r="AP11" s="15">
        <v>0</v>
      </c>
      <c r="AQ11" s="21">
        <f t="shared" si="2"/>
        <v>1</v>
      </c>
      <c r="AR11" s="21">
        <f t="shared" si="3"/>
        <v>1</v>
      </c>
      <c r="AS11" s="15">
        <v>0</v>
      </c>
      <c r="AT11" s="15">
        <v>0</v>
      </c>
      <c r="AU11" s="21">
        <f t="shared" si="4"/>
        <v>1</v>
      </c>
      <c r="AV11" s="21">
        <f t="shared" si="5"/>
        <v>1</v>
      </c>
      <c r="AW11" s="15">
        <v>0</v>
      </c>
      <c r="AX11" s="15">
        <v>0</v>
      </c>
      <c r="AY11" s="15">
        <v>1</v>
      </c>
      <c r="AZ11" s="15">
        <v>0</v>
      </c>
      <c r="BA11" s="21">
        <f t="shared" si="6"/>
        <v>1</v>
      </c>
      <c r="BB11" s="15">
        <v>0</v>
      </c>
      <c r="BC11" s="15">
        <v>0</v>
      </c>
      <c r="BD11" s="15">
        <v>0</v>
      </c>
      <c r="BE11" s="15">
        <v>0</v>
      </c>
      <c r="BF11" s="15">
        <v>1</v>
      </c>
      <c r="BG11" s="15">
        <v>0</v>
      </c>
      <c r="BH11" s="15">
        <v>0</v>
      </c>
      <c r="BI11" s="15">
        <v>0</v>
      </c>
      <c r="BJ11" s="15">
        <v>0</v>
      </c>
      <c r="BK11" s="15">
        <v>1</v>
      </c>
      <c r="BL11" s="15">
        <v>0</v>
      </c>
      <c r="BM11" s="15">
        <v>0</v>
      </c>
      <c r="BN11" s="15">
        <v>0</v>
      </c>
      <c r="BO11" s="15">
        <v>1</v>
      </c>
      <c r="BP11" s="15">
        <v>0</v>
      </c>
      <c r="BQ11" s="15">
        <v>0</v>
      </c>
      <c r="BR11" s="15">
        <v>0</v>
      </c>
      <c r="BS11" s="15">
        <v>0</v>
      </c>
      <c r="BT11" s="15">
        <v>5</v>
      </c>
      <c r="BU11" s="15">
        <v>1</v>
      </c>
      <c r="BV11" s="15">
        <v>0</v>
      </c>
      <c r="BW11" s="15">
        <v>0</v>
      </c>
      <c r="BX11" s="15">
        <v>1</v>
      </c>
      <c r="BY11" s="15">
        <v>0</v>
      </c>
      <c r="BZ11" s="15">
        <v>0</v>
      </c>
      <c r="CA11" s="15">
        <v>0</v>
      </c>
      <c r="CB11" s="15">
        <v>1</v>
      </c>
      <c r="CC11" s="15">
        <v>0</v>
      </c>
      <c r="CD11" s="15">
        <v>1</v>
      </c>
      <c r="CE11" s="15">
        <v>0.25</v>
      </c>
      <c r="CF11" s="15">
        <v>0.6</v>
      </c>
      <c r="CG11" s="15">
        <v>0</v>
      </c>
      <c r="CH11" s="15">
        <v>0.1</v>
      </c>
      <c r="CI11" s="15">
        <v>0.05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/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21">
        <f t="shared" si="7"/>
        <v>1</v>
      </c>
      <c r="CZ11" s="21">
        <f t="shared" si="8"/>
        <v>0</v>
      </c>
      <c r="DA11" s="21">
        <f t="shared" si="9"/>
        <v>1</v>
      </c>
      <c r="DB11" s="21">
        <f t="shared" si="10"/>
        <v>1</v>
      </c>
      <c r="DC11" s="15">
        <v>1</v>
      </c>
      <c r="DD11" s="15">
        <v>1</v>
      </c>
      <c r="DE11" s="15" t="s">
        <v>410</v>
      </c>
      <c r="DF11" s="15">
        <v>0</v>
      </c>
      <c r="DG11" s="15">
        <v>0</v>
      </c>
      <c r="DH11" s="15">
        <v>0</v>
      </c>
      <c r="DI11" s="15" t="s">
        <v>411</v>
      </c>
      <c r="DJ11" s="15" t="s">
        <v>553</v>
      </c>
      <c r="DK11" s="15" t="s">
        <v>412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  <c r="DU11" s="15">
        <v>1</v>
      </c>
      <c r="DV11" s="15">
        <v>0</v>
      </c>
      <c r="DW11" s="15">
        <v>0</v>
      </c>
      <c r="DX11" s="21">
        <f t="shared" si="11"/>
        <v>1</v>
      </c>
      <c r="DY11" s="21">
        <f t="shared" si="12"/>
        <v>0</v>
      </c>
      <c r="DZ11" s="21">
        <f t="shared" si="13"/>
        <v>0</v>
      </c>
      <c r="EA11" s="15">
        <v>1</v>
      </c>
      <c r="EB11" s="15">
        <v>0</v>
      </c>
      <c r="EC11" s="15">
        <v>0</v>
      </c>
      <c r="ED11" s="15">
        <v>9</v>
      </c>
      <c r="EE11" s="15">
        <v>1</v>
      </c>
      <c r="EF11" s="15">
        <v>0</v>
      </c>
      <c r="EG11" s="21">
        <f t="shared" si="14"/>
        <v>10</v>
      </c>
      <c r="EH11" s="21">
        <f t="shared" si="15"/>
        <v>1</v>
      </c>
      <c r="EI11" s="21">
        <f t="shared" si="16"/>
        <v>0</v>
      </c>
      <c r="EJ11" s="21">
        <f t="shared" si="17"/>
        <v>11</v>
      </c>
      <c r="EK11" s="21">
        <f t="shared" si="18"/>
        <v>1</v>
      </c>
      <c r="EL11" s="21">
        <f t="shared" si="19"/>
        <v>0</v>
      </c>
      <c r="EM11" s="15">
        <v>1</v>
      </c>
      <c r="EN11" s="15">
        <v>0</v>
      </c>
      <c r="EO11" s="15">
        <v>4</v>
      </c>
      <c r="EP11" s="15">
        <v>0</v>
      </c>
      <c r="EQ11" s="21">
        <f t="shared" si="20"/>
        <v>5</v>
      </c>
      <c r="ER11" s="21">
        <f t="shared" si="21"/>
        <v>0</v>
      </c>
      <c r="ES11" s="15">
        <v>0</v>
      </c>
      <c r="ET11" s="15">
        <v>0</v>
      </c>
      <c r="EU11" s="15">
        <v>2</v>
      </c>
      <c r="EV11" s="15">
        <v>0</v>
      </c>
      <c r="EW11" s="21">
        <f t="shared" si="22"/>
        <v>2</v>
      </c>
      <c r="EX11" s="21">
        <f t="shared" si="37"/>
        <v>0</v>
      </c>
      <c r="EY11" s="21">
        <f t="shared" si="23"/>
        <v>7</v>
      </c>
      <c r="EZ11" s="21">
        <f t="shared" si="24"/>
        <v>0</v>
      </c>
      <c r="FA11" s="15">
        <v>0</v>
      </c>
      <c r="FB11" s="15">
        <v>0</v>
      </c>
      <c r="FC11" s="21">
        <f t="shared" si="25"/>
        <v>0</v>
      </c>
      <c r="FD11" s="15">
        <v>1</v>
      </c>
      <c r="FE11" s="15">
        <v>3</v>
      </c>
      <c r="FF11" s="15">
        <v>0</v>
      </c>
      <c r="FG11" s="15">
        <v>0</v>
      </c>
      <c r="FH11" s="15">
        <v>0</v>
      </c>
      <c r="FI11" s="15">
        <v>0</v>
      </c>
      <c r="FJ11" s="15">
        <v>8</v>
      </c>
      <c r="FK11" s="15">
        <v>5</v>
      </c>
      <c r="FL11" s="15">
        <v>2</v>
      </c>
      <c r="FM11" s="15">
        <v>0</v>
      </c>
      <c r="FN11" s="15">
        <v>0</v>
      </c>
      <c r="FO11" s="15">
        <v>0</v>
      </c>
      <c r="FP11" s="15">
        <v>0</v>
      </c>
      <c r="FQ11" s="15">
        <v>130</v>
      </c>
      <c r="FR11" s="15">
        <v>0</v>
      </c>
      <c r="FS11" s="21">
        <f t="shared" si="26"/>
        <v>19</v>
      </c>
      <c r="FT11" s="15">
        <v>0</v>
      </c>
      <c r="FU11" s="15">
        <v>0</v>
      </c>
      <c r="FV11" s="15">
        <v>0</v>
      </c>
      <c r="FW11" s="15">
        <v>0</v>
      </c>
      <c r="FX11" s="15">
        <v>0</v>
      </c>
      <c r="FY11" s="15">
        <v>0</v>
      </c>
      <c r="FZ11" s="15">
        <v>0</v>
      </c>
      <c r="GA11" s="15">
        <v>0</v>
      </c>
      <c r="GB11" s="15">
        <v>0</v>
      </c>
      <c r="GC11" s="15">
        <v>0</v>
      </c>
      <c r="GD11" s="15">
        <v>0</v>
      </c>
      <c r="GE11" s="15">
        <v>0</v>
      </c>
      <c r="GF11" s="15">
        <v>0</v>
      </c>
      <c r="GG11" s="15">
        <v>0</v>
      </c>
      <c r="GH11" s="15">
        <v>0</v>
      </c>
      <c r="GI11" s="15">
        <v>0</v>
      </c>
      <c r="GJ11" s="15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5">
        <v>0</v>
      </c>
      <c r="GQ11" s="15">
        <v>0</v>
      </c>
      <c r="GR11" s="15">
        <v>0</v>
      </c>
      <c r="GS11" s="15">
        <v>0</v>
      </c>
      <c r="GT11" s="15">
        <v>0</v>
      </c>
      <c r="GU11" s="15">
        <v>0</v>
      </c>
      <c r="GV11" s="15">
        <v>0</v>
      </c>
      <c r="GW11" s="15">
        <v>0</v>
      </c>
      <c r="GX11" s="15">
        <v>1</v>
      </c>
      <c r="GY11" s="15" t="s">
        <v>413</v>
      </c>
      <c r="GZ11" s="15" t="s">
        <v>414</v>
      </c>
      <c r="HA11" s="15">
        <v>3</v>
      </c>
      <c r="HB11" s="15" t="s">
        <v>415</v>
      </c>
      <c r="HC11" s="15" t="s">
        <v>416</v>
      </c>
      <c r="HD11" s="15" t="s">
        <v>417</v>
      </c>
      <c r="HE11" s="15">
        <v>1</v>
      </c>
      <c r="HF11" s="15">
        <v>1</v>
      </c>
      <c r="HG11" s="15">
        <v>1</v>
      </c>
      <c r="HH11" s="15">
        <v>0</v>
      </c>
      <c r="HI11" s="15">
        <v>0</v>
      </c>
      <c r="HJ11" s="15">
        <v>3</v>
      </c>
      <c r="HK11" s="15" t="s">
        <v>418</v>
      </c>
      <c r="HL11" s="15" t="s">
        <v>419</v>
      </c>
      <c r="HM11" s="15" t="s">
        <v>229</v>
      </c>
      <c r="HN11" s="15">
        <v>1</v>
      </c>
      <c r="HO11" s="15" t="s">
        <v>420</v>
      </c>
      <c r="HP11" s="15">
        <v>1</v>
      </c>
      <c r="HQ11" s="15" t="s">
        <v>421</v>
      </c>
      <c r="HR11" s="15">
        <v>2</v>
      </c>
      <c r="HS11" s="15" t="s">
        <v>422</v>
      </c>
      <c r="HT11" s="15">
        <v>1</v>
      </c>
      <c r="HU11" s="15">
        <v>0</v>
      </c>
      <c r="HV11" s="15">
        <v>1</v>
      </c>
      <c r="HW11" s="15">
        <v>0</v>
      </c>
      <c r="HX11" s="15">
        <v>0</v>
      </c>
      <c r="HY11" s="15">
        <v>1</v>
      </c>
      <c r="HZ11" s="15">
        <v>1</v>
      </c>
      <c r="IA11" s="15">
        <v>93</v>
      </c>
      <c r="IB11" s="15">
        <v>0</v>
      </c>
      <c r="IC11" s="15">
        <v>0</v>
      </c>
      <c r="ID11" s="15">
        <v>10</v>
      </c>
      <c r="IE11" s="15">
        <v>0</v>
      </c>
      <c r="IF11" s="15">
        <v>8</v>
      </c>
      <c r="IG11" s="15">
        <v>0</v>
      </c>
      <c r="IH11" s="15" t="s">
        <v>423</v>
      </c>
      <c r="II11" s="15" t="s">
        <v>424</v>
      </c>
      <c r="IJ11" s="15">
        <v>27085</v>
      </c>
      <c r="IK11" s="15">
        <v>417.28</v>
      </c>
      <c r="IL11" s="15">
        <v>10760</v>
      </c>
      <c r="IM11" s="15">
        <v>42.03</v>
      </c>
      <c r="IN11" s="15">
        <v>2</v>
      </c>
      <c r="IO11" s="15">
        <v>2</v>
      </c>
      <c r="IP11" s="15">
        <v>33</v>
      </c>
      <c r="IQ11" s="15">
        <v>10</v>
      </c>
      <c r="IR11" s="15">
        <v>22</v>
      </c>
      <c r="IS11" s="15">
        <v>32</v>
      </c>
      <c r="IT11" s="15">
        <v>1</v>
      </c>
      <c r="IU11" s="15">
        <v>0.3</v>
      </c>
      <c r="IV11" s="15">
        <v>157.33000000000001</v>
      </c>
      <c r="IW11" s="15">
        <v>0.97</v>
      </c>
      <c r="IX11" s="15">
        <v>410.29</v>
      </c>
      <c r="IY11" s="47">
        <v>27119</v>
      </c>
      <c r="IZ11" s="7">
        <v>417.22367599999984</v>
      </c>
      <c r="JA11" s="47">
        <v>10853</v>
      </c>
      <c r="JB11" s="7">
        <v>42.050769000000003</v>
      </c>
      <c r="JC11" s="47">
        <v>2</v>
      </c>
      <c r="JD11" s="47">
        <v>2</v>
      </c>
      <c r="JE11" s="47">
        <v>33</v>
      </c>
      <c r="JF11" s="47">
        <v>9</v>
      </c>
      <c r="JG11" s="47">
        <v>20</v>
      </c>
      <c r="JH11" s="47">
        <v>29</v>
      </c>
      <c r="JI11" s="17">
        <v>1</v>
      </c>
      <c r="JJ11" s="47">
        <v>27.27272727272727</v>
      </c>
      <c r="JK11" s="47">
        <v>36.147876708703379</v>
      </c>
      <c r="JL11" s="47">
        <v>87.878787878787875</v>
      </c>
      <c r="JM11" s="47">
        <v>94.823166267294994</v>
      </c>
      <c r="JN11" s="35">
        <f t="shared" si="27"/>
        <v>31.666666666666668</v>
      </c>
      <c r="JO11" s="31">
        <v>0</v>
      </c>
      <c r="JP11" s="37">
        <v>1</v>
      </c>
      <c r="JQ11" s="34">
        <f t="shared" si="28"/>
        <v>1</v>
      </c>
      <c r="JR11" s="36">
        <f t="shared" si="29"/>
        <v>0</v>
      </c>
      <c r="JS11" s="38">
        <f t="shared" si="30"/>
        <v>29</v>
      </c>
      <c r="JT11" s="40">
        <v>93.40313659476989</v>
      </c>
      <c r="JU11" s="40">
        <f t="shared" si="31"/>
        <v>94.823166267294994</v>
      </c>
      <c r="JV11" s="42">
        <f t="shared" si="32"/>
        <v>1.4200296725251036</v>
      </c>
      <c r="JW11" s="38">
        <f t="shared" si="33"/>
        <v>33</v>
      </c>
      <c r="JX11" s="39">
        <v>3</v>
      </c>
      <c r="JY11" s="37">
        <v>1</v>
      </c>
      <c r="JZ11" s="53">
        <f t="shared" si="34"/>
        <v>19</v>
      </c>
      <c r="KA11" s="37">
        <f t="shared" si="35"/>
        <v>0</v>
      </c>
      <c r="KB11" s="52">
        <f t="shared" ref="KB11:KB18" si="38">FL11/FJ11*100</f>
        <v>25</v>
      </c>
    </row>
    <row r="12" spans="1:288" s="8" customFormat="1" ht="114.75" x14ac:dyDescent="0.25">
      <c r="A12" s="4">
        <v>5309</v>
      </c>
      <c r="B12" s="15" t="s">
        <v>258</v>
      </c>
      <c r="C12" s="15" t="s">
        <v>425</v>
      </c>
      <c r="D12" s="15" t="s">
        <v>426</v>
      </c>
      <c r="E12" s="20">
        <v>1</v>
      </c>
      <c r="F12" s="15" t="s">
        <v>427</v>
      </c>
      <c r="G12" s="15">
        <v>53021</v>
      </c>
      <c r="H12" s="15" t="s">
        <v>550</v>
      </c>
      <c r="I12" s="15" t="s">
        <v>428</v>
      </c>
      <c r="J12" s="15" t="s">
        <v>257</v>
      </c>
      <c r="K12" s="15" t="s">
        <v>429</v>
      </c>
      <c r="L12" s="15" t="s">
        <v>234</v>
      </c>
      <c r="M12" s="15" t="s">
        <v>211</v>
      </c>
      <c r="N12" s="15">
        <v>466859151</v>
      </c>
      <c r="O12" s="15" t="s">
        <v>430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1" t="s">
        <v>587</v>
      </c>
      <c r="AH12" s="15">
        <v>6</v>
      </c>
      <c r="AI12" s="15">
        <v>7</v>
      </c>
      <c r="AJ12" s="21">
        <f t="shared" si="0"/>
        <v>13</v>
      </c>
      <c r="AK12" s="15">
        <v>1</v>
      </c>
      <c r="AL12" s="21">
        <f t="shared" si="1"/>
        <v>14</v>
      </c>
      <c r="AM12" s="15">
        <v>6</v>
      </c>
      <c r="AN12" s="15">
        <v>6</v>
      </c>
      <c r="AO12" s="15">
        <v>7</v>
      </c>
      <c r="AP12" s="15">
        <v>7</v>
      </c>
      <c r="AQ12" s="21">
        <f t="shared" si="2"/>
        <v>13</v>
      </c>
      <c r="AR12" s="21">
        <f t="shared" si="3"/>
        <v>13</v>
      </c>
      <c r="AS12" s="15">
        <v>1</v>
      </c>
      <c r="AT12" s="15">
        <v>1</v>
      </c>
      <c r="AU12" s="21">
        <f t="shared" si="4"/>
        <v>14</v>
      </c>
      <c r="AV12" s="21">
        <f t="shared" si="5"/>
        <v>14</v>
      </c>
      <c r="AW12" s="15">
        <v>0</v>
      </c>
      <c r="AX12" s="15">
        <v>0</v>
      </c>
      <c r="AY12" s="15">
        <v>1</v>
      </c>
      <c r="AZ12" s="15">
        <v>5</v>
      </c>
      <c r="BA12" s="21">
        <f t="shared" si="6"/>
        <v>6</v>
      </c>
      <c r="BB12" s="15">
        <v>0</v>
      </c>
      <c r="BC12" s="15">
        <v>2</v>
      </c>
      <c r="BD12" s="15">
        <v>0</v>
      </c>
      <c r="BE12" s="15">
        <v>1</v>
      </c>
      <c r="BF12" s="15">
        <v>11</v>
      </c>
      <c r="BG12" s="15">
        <v>0</v>
      </c>
      <c r="BH12" s="15">
        <v>0</v>
      </c>
      <c r="BI12" s="15">
        <v>3</v>
      </c>
      <c r="BJ12" s="15">
        <v>1</v>
      </c>
      <c r="BK12" s="15">
        <v>9</v>
      </c>
      <c r="BL12" s="15">
        <v>0</v>
      </c>
      <c r="BM12" s="15">
        <v>0</v>
      </c>
      <c r="BN12" s="15">
        <v>2</v>
      </c>
      <c r="BO12" s="15">
        <v>3</v>
      </c>
      <c r="BP12" s="15">
        <v>6</v>
      </c>
      <c r="BQ12" s="15">
        <v>2</v>
      </c>
      <c r="BR12" s="15">
        <v>1</v>
      </c>
      <c r="BS12" s="15">
        <v>1</v>
      </c>
      <c r="BT12" s="15">
        <v>2</v>
      </c>
      <c r="BU12" s="15">
        <v>1</v>
      </c>
      <c r="BV12" s="15">
        <v>1</v>
      </c>
      <c r="BW12" s="15">
        <v>1</v>
      </c>
      <c r="BX12" s="15">
        <v>1</v>
      </c>
      <c r="BY12" s="15">
        <v>1</v>
      </c>
      <c r="BZ12" s="15">
        <v>1</v>
      </c>
      <c r="CA12" s="15">
        <v>2</v>
      </c>
      <c r="CB12" s="15">
        <v>1</v>
      </c>
      <c r="CC12" s="15">
        <v>1</v>
      </c>
      <c r="CD12" s="15">
        <v>1</v>
      </c>
      <c r="CE12" s="15">
        <v>0.8</v>
      </c>
      <c r="CF12" s="15">
        <v>2.4</v>
      </c>
      <c r="CG12" s="15">
        <v>0.5</v>
      </c>
      <c r="CH12" s="15">
        <v>0.4</v>
      </c>
      <c r="CI12" s="15">
        <v>0.1</v>
      </c>
      <c r="CJ12" s="15">
        <v>0.5</v>
      </c>
      <c r="CK12" s="15" t="s">
        <v>431</v>
      </c>
      <c r="CL12" s="15">
        <v>0.1</v>
      </c>
      <c r="CM12" s="15"/>
      <c r="CN12" s="15"/>
      <c r="CO12" s="15">
        <v>0.8</v>
      </c>
      <c r="CP12" s="15">
        <v>2.8</v>
      </c>
      <c r="CQ12" s="15"/>
      <c r="CR12" s="15"/>
      <c r="CS12" s="15">
        <v>0</v>
      </c>
      <c r="CT12" s="15">
        <v>0</v>
      </c>
      <c r="CU12" s="15">
        <v>0</v>
      </c>
      <c r="CV12" s="15">
        <v>0.4</v>
      </c>
      <c r="CW12" s="15">
        <v>4.2</v>
      </c>
      <c r="CX12" s="15">
        <v>1</v>
      </c>
      <c r="CY12" s="21">
        <f t="shared" si="7"/>
        <v>6</v>
      </c>
      <c r="CZ12" s="21">
        <f t="shared" si="8"/>
        <v>7</v>
      </c>
      <c r="DA12" s="21">
        <f t="shared" si="9"/>
        <v>13</v>
      </c>
      <c r="DB12" s="21">
        <f t="shared" si="10"/>
        <v>14</v>
      </c>
      <c r="DC12" s="15">
        <v>1</v>
      </c>
      <c r="DD12" s="15">
        <v>3</v>
      </c>
      <c r="DE12" s="15" t="s">
        <v>432</v>
      </c>
      <c r="DF12" s="15">
        <v>0</v>
      </c>
      <c r="DG12" s="15">
        <v>0</v>
      </c>
      <c r="DH12" s="15"/>
      <c r="DI12" s="15" t="s">
        <v>433</v>
      </c>
      <c r="DJ12" s="15" t="s">
        <v>553</v>
      </c>
      <c r="DK12" s="15" t="s">
        <v>434</v>
      </c>
      <c r="DL12" s="15">
        <v>0</v>
      </c>
      <c r="DM12" s="15">
        <v>0</v>
      </c>
      <c r="DN12" s="15"/>
      <c r="DO12" s="15">
        <v>0</v>
      </c>
      <c r="DP12" s="15">
        <v>0</v>
      </c>
      <c r="DQ12" s="15"/>
      <c r="DR12" s="15">
        <v>0</v>
      </c>
      <c r="DS12" s="15">
        <v>1</v>
      </c>
      <c r="DT12" s="15">
        <v>9</v>
      </c>
      <c r="DU12" s="15">
        <v>16</v>
      </c>
      <c r="DV12" s="15">
        <v>0</v>
      </c>
      <c r="DW12" s="15">
        <v>5</v>
      </c>
      <c r="DX12" s="21">
        <f t="shared" si="11"/>
        <v>16</v>
      </c>
      <c r="DY12" s="21">
        <f t="shared" si="12"/>
        <v>1</v>
      </c>
      <c r="DZ12" s="21">
        <f t="shared" si="13"/>
        <v>14</v>
      </c>
      <c r="EA12" s="15">
        <v>1</v>
      </c>
      <c r="EB12" s="15">
        <v>1</v>
      </c>
      <c r="EC12" s="15">
        <v>3</v>
      </c>
      <c r="ED12" s="15">
        <v>20</v>
      </c>
      <c r="EE12" s="15">
        <v>0</v>
      </c>
      <c r="EF12" s="15">
        <v>6</v>
      </c>
      <c r="EG12" s="21">
        <f t="shared" si="14"/>
        <v>21</v>
      </c>
      <c r="EH12" s="21">
        <f t="shared" si="15"/>
        <v>1</v>
      </c>
      <c r="EI12" s="21">
        <f t="shared" si="16"/>
        <v>9</v>
      </c>
      <c r="EJ12" s="21">
        <f t="shared" si="17"/>
        <v>37</v>
      </c>
      <c r="EK12" s="21">
        <f t="shared" si="18"/>
        <v>2</v>
      </c>
      <c r="EL12" s="21">
        <f t="shared" si="19"/>
        <v>23</v>
      </c>
      <c r="EM12" s="15">
        <v>0</v>
      </c>
      <c r="EN12" s="15">
        <v>0</v>
      </c>
      <c r="EO12" s="15">
        <v>4</v>
      </c>
      <c r="EP12" s="15">
        <v>0</v>
      </c>
      <c r="EQ12" s="21">
        <f t="shared" si="20"/>
        <v>4</v>
      </c>
      <c r="ER12" s="21">
        <f t="shared" si="21"/>
        <v>0</v>
      </c>
      <c r="ES12" s="15">
        <v>3</v>
      </c>
      <c r="ET12" s="15">
        <v>0</v>
      </c>
      <c r="EU12" s="15">
        <v>3</v>
      </c>
      <c r="EV12" s="15">
        <v>0</v>
      </c>
      <c r="EW12" s="21">
        <f t="shared" si="22"/>
        <v>6</v>
      </c>
      <c r="EX12" s="21">
        <f t="shared" si="37"/>
        <v>0</v>
      </c>
      <c r="EY12" s="21">
        <f t="shared" si="23"/>
        <v>10</v>
      </c>
      <c r="EZ12" s="21">
        <f t="shared" si="24"/>
        <v>0</v>
      </c>
      <c r="FA12" s="15">
        <v>0</v>
      </c>
      <c r="FB12" s="15">
        <v>0</v>
      </c>
      <c r="FC12" s="21">
        <f t="shared" si="25"/>
        <v>0</v>
      </c>
      <c r="FD12" s="15">
        <v>4</v>
      </c>
      <c r="FE12" s="15">
        <v>3</v>
      </c>
      <c r="FF12" s="15">
        <v>1</v>
      </c>
      <c r="FG12" s="15">
        <v>0</v>
      </c>
      <c r="FH12" s="15">
        <v>14</v>
      </c>
      <c r="FI12" s="15">
        <v>0</v>
      </c>
      <c r="FJ12" s="15">
        <v>16</v>
      </c>
      <c r="FK12" s="15">
        <v>7</v>
      </c>
      <c r="FL12" s="15">
        <v>0</v>
      </c>
      <c r="FM12" s="15">
        <v>3</v>
      </c>
      <c r="FN12" s="15">
        <v>3</v>
      </c>
      <c r="FO12" s="15">
        <v>0</v>
      </c>
      <c r="FP12" s="15">
        <v>0</v>
      </c>
      <c r="FQ12" s="15">
        <v>45</v>
      </c>
      <c r="FR12" s="15">
        <v>24</v>
      </c>
      <c r="FS12" s="21">
        <f t="shared" si="26"/>
        <v>52</v>
      </c>
      <c r="FT12" s="15">
        <v>1</v>
      </c>
      <c r="FU12" s="15">
        <v>1</v>
      </c>
      <c r="FV12" s="15">
        <v>0</v>
      </c>
      <c r="FW12" s="15">
        <v>0</v>
      </c>
      <c r="FX12" s="15">
        <v>0</v>
      </c>
      <c r="FY12" s="15">
        <v>0</v>
      </c>
      <c r="FZ12" s="15">
        <v>0</v>
      </c>
      <c r="GA12" s="15">
        <v>0</v>
      </c>
      <c r="GB12" s="15">
        <v>0</v>
      </c>
      <c r="GC12" s="15">
        <v>0</v>
      </c>
      <c r="GD12" s="15">
        <v>0</v>
      </c>
      <c r="GE12" s="15">
        <v>0</v>
      </c>
      <c r="GF12" s="15">
        <v>0</v>
      </c>
      <c r="GG12" s="15">
        <v>0</v>
      </c>
      <c r="GH12" s="15">
        <v>0</v>
      </c>
      <c r="GI12" s="15">
        <v>0</v>
      </c>
      <c r="GJ12" s="15">
        <v>0</v>
      </c>
      <c r="GK12" s="15">
        <v>0</v>
      </c>
      <c r="GL12" s="15">
        <v>0</v>
      </c>
      <c r="GM12" s="15">
        <v>0</v>
      </c>
      <c r="GN12" s="15">
        <v>22</v>
      </c>
      <c r="GO12" s="15">
        <v>22</v>
      </c>
      <c r="GP12" s="15">
        <v>0</v>
      </c>
      <c r="GQ12" s="15">
        <v>0</v>
      </c>
      <c r="GR12" s="15">
        <v>0</v>
      </c>
      <c r="GS12" s="15">
        <v>0</v>
      </c>
      <c r="GT12" s="15">
        <v>0</v>
      </c>
      <c r="GU12" s="15">
        <v>0</v>
      </c>
      <c r="GV12" s="15">
        <v>0</v>
      </c>
      <c r="GW12" s="15">
        <v>0</v>
      </c>
      <c r="GX12" s="15">
        <v>1</v>
      </c>
      <c r="GY12" s="15" t="s">
        <v>435</v>
      </c>
      <c r="GZ12" s="15">
        <v>0</v>
      </c>
      <c r="HA12" s="15">
        <v>3</v>
      </c>
      <c r="HB12" s="15" t="s">
        <v>436</v>
      </c>
      <c r="HC12" s="15">
        <v>0</v>
      </c>
      <c r="HD12" s="15">
        <v>0</v>
      </c>
      <c r="HE12" s="15">
        <v>1</v>
      </c>
      <c r="HF12" s="15">
        <v>1</v>
      </c>
      <c r="HG12" s="15">
        <v>1</v>
      </c>
      <c r="HH12" s="15">
        <v>0</v>
      </c>
      <c r="HI12" s="15">
        <v>0</v>
      </c>
      <c r="HJ12" s="15">
        <v>2</v>
      </c>
      <c r="HK12" s="15" t="s">
        <v>437</v>
      </c>
      <c r="HL12" s="15" t="s">
        <v>438</v>
      </c>
      <c r="HM12" s="15" t="s">
        <v>439</v>
      </c>
      <c r="HN12" s="15">
        <v>2</v>
      </c>
      <c r="HO12" s="15" t="s">
        <v>440</v>
      </c>
      <c r="HP12" s="15">
        <v>1</v>
      </c>
      <c r="HQ12" s="15" t="s">
        <v>441</v>
      </c>
      <c r="HR12" s="15">
        <v>2</v>
      </c>
      <c r="HS12" s="15" t="s">
        <v>442</v>
      </c>
      <c r="HT12" s="15">
        <v>1</v>
      </c>
      <c r="HU12" s="15">
        <v>1</v>
      </c>
      <c r="HV12" s="15">
        <v>1</v>
      </c>
      <c r="HW12" s="15">
        <v>1</v>
      </c>
      <c r="HX12" s="15">
        <v>1</v>
      </c>
      <c r="HY12" s="15">
        <v>0</v>
      </c>
      <c r="HZ12" s="15">
        <v>45</v>
      </c>
      <c r="IA12" s="15" t="s">
        <v>556</v>
      </c>
      <c r="IB12" s="15">
        <v>3</v>
      </c>
      <c r="IC12" s="15">
        <v>1</v>
      </c>
      <c r="ID12" s="15">
        <v>0</v>
      </c>
      <c r="IE12" s="15">
        <v>0</v>
      </c>
      <c r="IF12" s="15">
        <v>3</v>
      </c>
      <c r="IG12" s="15">
        <v>0</v>
      </c>
      <c r="IH12" s="15">
        <v>0</v>
      </c>
      <c r="II12" s="15">
        <v>0</v>
      </c>
      <c r="IJ12" s="15">
        <v>125960</v>
      </c>
      <c r="IK12" s="15">
        <v>409</v>
      </c>
      <c r="IL12" s="15">
        <v>90077</v>
      </c>
      <c r="IM12" s="15">
        <v>82.66</v>
      </c>
      <c r="IN12" s="15">
        <v>11</v>
      </c>
      <c r="IO12" s="15">
        <v>2</v>
      </c>
      <c r="IP12" s="15">
        <v>56</v>
      </c>
      <c r="IQ12" s="15">
        <v>16</v>
      </c>
      <c r="IR12" s="15">
        <v>30</v>
      </c>
      <c r="IS12" s="15">
        <v>46</v>
      </c>
      <c r="IT12" s="15">
        <v>2</v>
      </c>
      <c r="IU12" s="26">
        <v>0.28570000000000001</v>
      </c>
      <c r="IV12" s="26">
        <v>0.23469999999999999</v>
      </c>
      <c r="IW12" s="26">
        <v>0.82140000000000002</v>
      </c>
      <c r="IX12" s="26">
        <v>0.86950000000000005</v>
      </c>
      <c r="IY12" s="47">
        <v>126741</v>
      </c>
      <c r="IZ12" s="7">
        <v>409.27784200000019</v>
      </c>
      <c r="JA12" s="47">
        <v>90401</v>
      </c>
      <c r="JB12" s="7">
        <v>82.655113</v>
      </c>
      <c r="JC12" s="47">
        <v>5</v>
      </c>
      <c r="JD12" s="47">
        <v>2</v>
      </c>
      <c r="JE12" s="47">
        <v>56</v>
      </c>
      <c r="JF12" s="47">
        <v>16</v>
      </c>
      <c r="JG12" s="47">
        <v>37</v>
      </c>
      <c r="JH12" s="47">
        <v>53</v>
      </c>
      <c r="JI12" s="47">
        <v>0</v>
      </c>
      <c r="JJ12" s="47">
        <v>28.571428571428569</v>
      </c>
      <c r="JK12" s="47">
        <v>21.143900577935504</v>
      </c>
      <c r="JL12" s="47">
        <v>94.642857142857139</v>
      </c>
      <c r="JM12" s="47">
        <v>97.883310281918426</v>
      </c>
      <c r="JN12" s="35">
        <f t="shared" si="27"/>
        <v>21.666666666666668</v>
      </c>
      <c r="JO12" s="31">
        <f>EL12/CG12</f>
        <v>46</v>
      </c>
      <c r="JP12" s="37">
        <v>8</v>
      </c>
      <c r="JQ12" s="34">
        <f t="shared" si="28"/>
        <v>14</v>
      </c>
      <c r="JR12" s="36">
        <f t="shared" si="29"/>
        <v>6</v>
      </c>
      <c r="JS12" s="38">
        <f t="shared" si="30"/>
        <v>53</v>
      </c>
      <c r="JT12" s="40">
        <v>97.144399036388549</v>
      </c>
      <c r="JU12" s="40">
        <f t="shared" si="31"/>
        <v>97.883310281918426</v>
      </c>
      <c r="JV12" s="42">
        <f t="shared" si="32"/>
        <v>0.73891124552987719</v>
      </c>
      <c r="JW12" s="38">
        <f t="shared" si="33"/>
        <v>56</v>
      </c>
      <c r="JX12" s="39">
        <v>5</v>
      </c>
      <c r="JY12" s="37">
        <v>4</v>
      </c>
      <c r="JZ12" s="53">
        <f t="shared" si="34"/>
        <v>4</v>
      </c>
      <c r="KA12" s="37">
        <f t="shared" si="35"/>
        <v>4</v>
      </c>
      <c r="KB12" s="52">
        <f t="shared" si="38"/>
        <v>0</v>
      </c>
    </row>
    <row r="13" spans="1:288" s="8" customFormat="1" ht="63.75" x14ac:dyDescent="0.25">
      <c r="A13" s="4">
        <v>5310</v>
      </c>
      <c r="B13" s="15" t="s">
        <v>258</v>
      </c>
      <c r="C13" s="15" t="s">
        <v>443</v>
      </c>
      <c r="D13" s="15" t="s">
        <v>444</v>
      </c>
      <c r="E13" s="20">
        <v>160</v>
      </c>
      <c r="F13" s="15" t="s">
        <v>445</v>
      </c>
      <c r="G13" s="15">
        <v>57201</v>
      </c>
      <c r="H13" s="15" t="s">
        <v>446</v>
      </c>
      <c r="I13" s="15" t="s">
        <v>447</v>
      </c>
      <c r="J13" s="15" t="s">
        <v>448</v>
      </c>
      <c r="K13" s="15" t="s">
        <v>449</v>
      </c>
      <c r="L13" s="15" t="s">
        <v>242</v>
      </c>
      <c r="M13" s="15" t="s">
        <v>207</v>
      </c>
      <c r="N13" s="15">
        <v>461723850</v>
      </c>
      <c r="O13" s="15" t="s">
        <v>450</v>
      </c>
      <c r="P13" s="15" t="s">
        <v>451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 t="s">
        <v>452</v>
      </c>
      <c r="AC13" s="15" t="s">
        <v>239</v>
      </c>
      <c r="AD13" s="15" t="s">
        <v>207</v>
      </c>
      <c r="AE13" s="15">
        <v>461723854</v>
      </c>
      <c r="AF13" s="15" t="s">
        <v>453</v>
      </c>
      <c r="AG13" s="28" t="s">
        <v>588</v>
      </c>
      <c r="AH13" s="15">
        <v>1</v>
      </c>
      <c r="AI13" s="15">
        <v>0</v>
      </c>
      <c r="AJ13" s="21">
        <f t="shared" si="0"/>
        <v>1</v>
      </c>
      <c r="AK13" s="15">
        <v>0</v>
      </c>
      <c r="AL13" s="21">
        <f t="shared" si="1"/>
        <v>1</v>
      </c>
      <c r="AM13" s="15">
        <v>1</v>
      </c>
      <c r="AN13" s="28">
        <v>1</v>
      </c>
      <c r="AO13" s="15">
        <v>0</v>
      </c>
      <c r="AP13" s="15">
        <v>0</v>
      </c>
      <c r="AQ13" s="21">
        <f t="shared" si="2"/>
        <v>1</v>
      </c>
      <c r="AR13" s="28">
        <f t="shared" si="3"/>
        <v>1</v>
      </c>
      <c r="AS13" s="15">
        <v>0</v>
      </c>
      <c r="AT13" s="15">
        <v>0</v>
      </c>
      <c r="AU13" s="21">
        <f t="shared" si="4"/>
        <v>1</v>
      </c>
      <c r="AV13" s="28">
        <f t="shared" si="5"/>
        <v>1</v>
      </c>
      <c r="AW13" s="15">
        <v>0</v>
      </c>
      <c r="AX13" s="15">
        <v>0</v>
      </c>
      <c r="AY13" s="15">
        <v>1</v>
      </c>
      <c r="AZ13" s="15">
        <v>0</v>
      </c>
      <c r="BA13" s="21">
        <f t="shared" si="6"/>
        <v>1</v>
      </c>
      <c r="BB13" s="15">
        <v>0</v>
      </c>
      <c r="BC13" s="15">
        <v>0</v>
      </c>
      <c r="BD13" s="15">
        <v>0</v>
      </c>
      <c r="BE13" s="15">
        <v>0</v>
      </c>
      <c r="BF13" s="15">
        <v>1</v>
      </c>
      <c r="BG13" s="15">
        <v>0</v>
      </c>
      <c r="BH13" s="15">
        <v>0</v>
      </c>
      <c r="BI13" s="15">
        <v>0</v>
      </c>
      <c r="BJ13" s="15">
        <v>0</v>
      </c>
      <c r="BK13" s="15">
        <v>1</v>
      </c>
      <c r="BL13" s="15">
        <v>0</v>
      </c>
      <c r="BM13" s="15">
        <v>0</v>
      </c>
      <c r="BN13" s="15">
        <v>1</v>
      </c>
      <c r="BO13" s="15">
        <v>0</v>
      </c>
      <c r="BP13" s="15">
        <v>0</v>
      </c>
      <c r="BQ13" s="15">
        <v>0</v>
      </c>
      <c r="BR13" s="15">
        <v>0</v>
      </c>
      <c r="BS13" s="15">
        <v>1</v>
      </c>
      <c r="BT13" s="15">
        <v>4</v>
      </c>
      <c r="BU13" s="15">
        <v>1</v>
      </c>
      <c r="BV13" s="15">
        <v>1</v>
      </c>
      <c r="BW13" s="15">
        <v>1</v>
      </c>
      <c r="BX13" s="15">
        <v>0</v>
      </c>
      <c r="BY13" s="15">
        <v>0</v>
      </c>
      <c r="BZ13" s="15">
        <v>0</v>
      </c>
      <c r="CA13" s="15">
        <v>0</v>
      </c>
      <c r="CB13" s="15">
        <v>1</v>
      </c>
      <c r="CC13" s="15">
        <v>0</v>
      </c>
      <c r="CD13" s="15">
        <v>0</v>
      </c>
      <c r="CE13" s="15">
        <v>1</v>
      </c>
      <c r="CF13" s="15">
        <v>1</v>
      </c>
      <c r="CG13" s="15">
        <v>1</v>
      </c>
      <c r="CH13" s="15">
        <v>1</v>
      </c>
      <c r="CI13" s="15">
        <v>1</v>
      </c>
      <c r="CJ13" s="15">
        <v>1</v>
      </c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28">
        <f t="shared" si="7"/>
        <v>6</v>
      </c>
      <c r="CZ13" s="21">
        <f t="shared" si="8"/>
        <v>0</v>
      </c>
      <c r="DA13" s="28">
        <f t="shared" si="9"/>
        <v>6</v>
      </c>
      <c r="DB13" s="28">
        <f t="shared" si="10"/>
        <v>6</v>
      </c>
      <c r="DC13" s="15">
        <v>1</v>
      </c>
      <c r="DD13" s="15">
        <v>2</v>
      </c>
      <c r="DE13" s="15" t="s">
        <v>454</v>
      </c>
      <c r="DF13" s="15">
        <v>0</v>
      </c>
      <c r="DG13" s="15">
        <v>0</v>
      </c>
      <c r="DH13" s="15"/>
      <c r="DI13" s="15" t="s">
        <v>455</v>
      </c>
      <c r="DJ13" s="27">
        <v>39448</v>
      </c>
      <c r="DK13" s="15"/>
      <c r="DL13" s="15">
        <v>2010</v>
      </c>
      <c r="DM13" s="15" t="s">
        <v>456</v>
      </c>
      <c r="DN13" s="15">
        <v>0</v>
      </c>
      <c r="DO13" s="15">
        <v>0</v>
      </c>
      <c r="DP13" s="15">
        <v>0</v>
      </c>
      <c r="DQ13" s="15"/>
      <c r="DR13" s="15">
        <v>0</v>
      </c>
      <c r="DS13" s="15">
        <v>0</v>
      </c>
      <c r="DT13" s="15">
        <v>0</v>
      </c>
      <c r="DU13" s="15">
        <v>5</v>
      </c>
      <c r="DV13" s="15">
        <v>0</v>
      </c>
      <c r="DW13" s="15">
        <v>0</v>
      </c>
      <c r="DX13" s="21">
        <f t="shared" si="11"/>
        <v>5</v>
      </c>
      <c r="DY13" s="21">
        <f t="shared" si="12"/>
        <v>0</v>
      </c>
      <c r="DZ13" s="21">
        <f t="shared" si="13"/>
        <v>0</v>
      </c>
      <c r="EA13" s="15">
        <v>1</v>
      </c>
      <c r="EB13" s="15">
        <v>0</v>
      </c>
      <c r="EC13" s="15">
        <v>0</v>
      </c>
      <c r="ED13" s="15">
        <v>3</v>
      </c>
      <c r="EE13" s="15">
        <v>0</v>
      </c>
      <c r="EF13" s="15">
        <v>0</v>
      </c>
      <c r="EG13" s="21">
        <f t="shared" si="14"/>
        <v>4</v>
      </c>
      <c r="EH13" s="21">
        <f t="shared" si="15"/>
        <v>0</v>
      </c>
      <c r="EI13" s="21">
        <f t="shared" si="16"/>
        <v>0</v>
      </c>
      <c r="EJ13" s="21">
        <f t="shared" si="17"/>
        <v>9</v>
      </c>
      <c r="EK13" s="21">
        <f t="shared" si="18"/>
        <v>0</v>
      </c>
      <c r="EL13" s="21">
        <f t="shared" si="19"/>
        <v>0</v>
      </c>
      <c r="EM13" s="15">
        <v>0</v>
      </c>
      <c r="EN13" s="15">
        <v>0</v>
      </c>
      <c r="EO13" s="15">
        <v>0</v>
      </c>
      <c r="EP13" s="15">
        <v>0</v>
      </c>
      <c r="EQ13" s="21">
        <f t="shared" si="20"/>
        <v>0</v>
      </c>
      <c r="ER13" s="21">
        <f t="shared" si="21"/>
        <v>0</v>
      </c>
      <c r="ES13" s="15">
        <v>0</v>
      </c>
      <c r="ET13" s="15">
        <v>0</v>
      </c>
      <c r="EU13" s="15">
        <v>4</v>
      </c>
      <c r="EV13" s="15">
        <v>0</v>
      </c>
      <c r="EW13" s="21">
        <f t="shared" si="22"/>
        <v>4</v>
      </c>
      <c r="EX13" s="21">
        <f t="shared" si="37"/>
        <v>0</v>
      </c>
      <c r="EY13" s="21">
        <f t="shared" si="23"/>
        <v>4</v>
      </c>
      <c r="EZ13" s="21">
        <f t="shared" si="24"/>
        <v>0</v>
      </c>
      <c r="FA13" s="15">
        <v>0</v>
      </c>
      <c r="FB13" s="15">
        <v>0</v>
      </c>
      <c r="FC13" s="21">
        <f t="shared" si="25"/>
        <v>0</v>
      </c>
      <c r="FD13" s="15">
        <v>1</v>
      </c>
      <c r="FE13" s="15">
        <v>4</v>
      </c>
      <c r="FF13" s="15">
        <v>0</v>
      </c>
      <c r="FG13" s="15">
        <v>0</v>
      </c>
      <c r="FH13" s="15">
        <v>0</v>
      </c>
      <c r="FI13" s="15">
        <v>0</v>
      </c>
      <c r="FJ13" s="15">
        <v>5</v>
      </c>
      <c r="FK13" s="15">
        <v>0</v>
      </c>
      <c r="FL13" s="15">
        <v>0</v>
      </c>
      <c r="FM13" s="15">
        <v>0</v>
      </c>
      <c r="FN13" s="15">
        <v>0</v>
      </c>
      <c r="FO13" s="15">
        <v>0</v>
      </c>
      <c r="FP13" s="15">
        <v>0</v>
      </c>
      <c r="FQ13" s="15">
        <v>32</v>
      </c>
      <c r="FR13" s="15">
        <v>0</v>
      </c>
      <c r="FS13" s="21">
        <f t="shared" si="26"/>
        <v>13</v>
      </c>
      <c r="FT13" s="15">
        <v>0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2</v>
      </c>
      <c r="GY13" s="15">
        <v>0</v>
      </c>
      <c r="GZ13" s="15">
        <v>0</v>
      </c>
      <c r="HA13" s="15">
        <v>3</v>
      </c>
      <c r="HB13" s="15">
        <v>0</v>
      </c>
      <c r="HC13" s="15">
        <v>0</v>
      </c>
      <c r="HD13" s="15">
        <v>0</v>
      </c>
      <c r="HE13" s="15">
        <v>1</v>
      </c>
      <c r="HF13" s="15">
        <v>1</v>
      </c>
      <c r="HG13" s="15">
        <v>1</v>
      </c>
      <c r="HH13" s="15">
        <v>1</v>
      </c>
      <c r="HI13" s="15">
        <v>0</v>
      </c>
      <c r="HJ13" s="15">
        <v>4</v>
      </c>
      <c r="HK13" s="15" t="s">
        <v>457</v>
      </c>
      <c r="HL13" s="15">
        <v>0</v>
      </c>
      <c r="HM13" s="15" t="s">
        <v>458</v>
      </c>
      <c r="HN13" s="15">
        <v>3</v>
      </c>
      <c r="HO13" s="15">
        <v>0</v>
      </c>
      <c r="HP13" s="15">
        <v>1</v>
      </c>
      <c r="HQ13" s="15" t="s">
        <v>217</v>
      </c>
      <c r="HR13" s="15">
        <v>2</v>
      </c>
      <c r="HS13" s="15"/>
      <c r="HT13" s="15">
        <v>1</v>
      </c>
      <c r="HU13" s="15">
        <v>1</v>
      </c>
      <c r="HV13" s="15">
        <v>1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15">
        <v>0</v>
      </c>
      <c r="IC13" s="15">
        <v>0</v>
      </c>
      <c r="ID13" s="15">
        <v>1</v>
      </c>
      <c r="IE13" s="15">
        <v>0</v>
      </c>
      <c r="IF13" s="15">
        <v>3</v>
      </c>
      <c r="IG13" s="15">
        <v>0</v>
      </c>
      <c r="IH13" s="15">
        <v>0</v>
      </c>
      <c r="II13" s="15">
        <v>0</v>
      </c>
      <c r="IJ13" s="15"/>
      <c r="IK13" s="15"/>
      <c r="IL13" s="15"/>
      <c r="IM13" s="15"/>
      <c r="IN13" s="15">
        <v>2</v>
      </c>
      <c r="IO13" s="15">
        <v>2</v>
      </c>
      <c r="IP13" s="15">
        <v>20</v>
      </c>
      <c r="IQ13" s="15">
        <v>3</v>
      </c>
      <c r="IR13" s="15">
        <v>17</v>
      </c>
      <c r="IS13" s="15">
        <v>20</v>
      </c>
      <c r="IT13" s="15">
        <v>0</v>
      </c>
      <c r="IU13" s="23">
        <v>0.15</v>
      </c>
      <c r="IV13" s="15"/>
      <c r="IW13" s="23">
        <v>1</v>
      </c>
      <c r="IX13" s="23">
        <v>1</v>
      </c>
      <c r="IY13" s="47">
        <v>19536</v>
      </c>
      <c r="IZ13" s="7">
        <v>272.67116500000003</v>
      </c>
      <c r="JA13" s="47">
        <v>8883</v>
      </c>
      <c r="JB13" s="7">
        <v>33.113836999999997</v>
      </c>
      <c r="JC13" s="47">
        <v>2</v>
      </c>
      <c r="JD13" s="47">
        <v>1</v>
      </c>
      <c r="JE13" s="47">
        <v>20</v>
      </c>
      <c r="JF13" s="47">
        <v>3</v>
      </c>
      <c r="JG13" s="47">
        <v>17</v>
      </c>
      <c r="JH13" s="47">
        <v>20</v>
      </c>
      <c r="JI13" s="47">
        <v>0</v>
      </c>
      <c r="JJ13" s="47">
        <v>15</v>
      </c>
      <c r="JK13" s="47">
        <v>12.628654738758311</v>
      </c>
      <c r="JL13" s="47">
        <v>100</v>
      </c>
      <c r="JM13" s="47">
        <v>99.987030165070806</v>
      </c>
      <c r="JN13" s="35">
        <f t="shared" si="27"/>
        <v>13</v>
      </c>
      <c r="JO13" s="31">
        <f>EL13/CG13</f>
        <v>0</v>
      </c>
      <c r="JP13" s="37">
        <v>2</v>
      </c>
      <c r="JQ13" s="34">
        <f t="shared" si="28"/>
        <v>1</v>
      </c>
      <c r="JR13" s="36">
        <f t="shared" si="29"/>
        <v>-1</v>
      </c>
      <c r="JS13" s="38">
        <f t="shared" si="30"/>
        <v>20</v>
      </c>
      <c r="JT13" s="40">
        <v>99.987030165070806</v>
      </c>
      <c r="JU13" s="40">
        <f t="shared" si="31"/>
        <v>99.987030165070806</v>
      </c>
      <c r="JV13" s="42">
        <f t="shared" si="32"/>
        <v>0</v>
      </c>
      <c r="JW13" s="38">
        <f t="shared" si="33"/>
        <v>20</v>
      </c>
      <c r="JX13" s="37">
        <v>4</v>
      </c>
      <c r="JY13" s="37">
        <v>2</v>
      </c>
      <c r="JZ13" s="53">
        <f t="shared" si="34"/>
        <v>13</v>
      </c>
      <c r="KA13" s="37">
        <f t="shared" si="35"/>
        <v>0</v>
      </c>
      <c r="KB13" s="52">
        <f t="shared" si="38"/>
        <v>0</v>
      </c>
    </row>
    <row r="14" spans="1:288" s="8" customFormat="1" ht="76.5" x14ac:dyDescent="0.25">
      <c r="A14" s="4">
        <v>5311</v>
      </c>
      <c r="B14" s="15" t="s">
        <v>258</v>
      </c>
      <c r="C14" s="15" t="s">
        <v>459</v>
      </c>
      <c r="D14" s="15" t="s">
        <v>256</v>
      </c>
      <c r="E14" s="20">
        <v>1665</v>
      </c>
      <c r="F14" s="15" t="s">
        <v>460</v>
      </c>
      <c r="G14" s="15">
        <v>53533</v>
      </c>
      <c r="H14" s="15" t="s">
        <v>461</v>
      </c>
      <c r="I14" s="15" t="s">
        <v>462</v>
      </c>
      <c r="J14" s="15" t="s">
        <v>463</v>
      </c>
      <c r="K14" s="15" t="s">
        <v>464</v>
      </c>
      <c r="L14" s="15" t="s">
        <v>465</v>
      </c>
      <c r="M14" s="15"/>
      <c r="N14" s="15">
        <v>466094141</v>
      </c>
      <c r="O14" s="15" t="s">
        <v>466</v>
      </c>
      <c r="P14" s="15" t="s">
        <v>248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 t="s">
        <v>467</v>
      </c>
      <c r="AC14" s="15" t="s">
        <v>230</v>
      </c>
      <c r="AD14" s="15" t="s">
        <v>207</v>
      </c>
      <c r="AE14" s="15">
        <v>466094152</v>
      </c>
      <c r="AF14" s="15" t="s">
        <v>468</v>
      </c>
      <c r="AG14" s="21" t="s">
        <v>587</v>
      </c>
      <c r="AH14" s="15">
        <v>2</v>
      </c>
      <c r="AI14" s="15">
        <v>2</v>
      </c>
      <c r="AJ14" s="21">
        <f t="shared" si="0"/>
        <v>4</v>
      </c>
      <c r="AK14" s="15">
        <v>0</v>
      </c>
      <c r="AL14" s="21">
        <f t="shared" si="1"/>
        <v>4</v>
      </c>
      <c r="AM14" s="15">
        <v>2</v>
      </c>
      <c r="AN14" s="15">
        <v>1.5</v>
      </c>
      <c r="AO14" s="15">
        <v>0.5</v>
      </c>
      <c r="AP14" s="15">
        <v>0</v>
      </c>
      <c r="AQ14" s="21">
        <f t="shared" si="2"/>
        <v>2.5</v>
      </c>
      <c r="AR14" s="21">
        <f t="shared" si="3"/>
        <v>1.5</v>
      </c>
      <c r="AS14" s="15">
        <v>0</v>
      </c>
      <c r="AT14" s="15">
        <v>0</v>
      </c>
      <c r="AU14" s="21">
        <f t="shared" si="4"/>
        <v>2.5</v>
      </c>
      <c r="AV14" s="21">
        <f t="shared" si="5"/>
        <v>1.5</v>
      </c>
      <c r="AW14" s="15">
        <v>0</v>
      </c>
      <c r="AX14" s="15">
        <v>1</v>
      </c>
      <c r="AY14" s="15">
        <v>0</v>
      </c>
      <c r="AZ14" s="15">
        <v>1</v>
      </c>
      <c r="BA14" s="21">
        <f t="shared" si="6"/>
        <v>2</v>
      </c>
      <c r="BB14" s="15">
        <v>0</v>
      </c>
      <c r="BC14" s="15">
        <v>0</v>
      </c>
      <c r="BD14" s="15">
        <v>0</v>
      </c>
      <c r="BE14" s="15">
        <v>0</v>
      </c>
      <c r="BF14" s="15">
        <v>2</v>
      </c>
      <c r="BG14" s="15">
        <v>0</v>
      </c>
      <c r="BH14" s="15">
        <v>0</v>
      </c>
      <c r="BI14" s="15">
        <v>1</v>
      </c>
      <c r="BJ14" s="15">
        <v>0</v>
      </c>
      <c r="BK14" s="15">
        <v>1</v>
      </c>
      <c r="BL14" s="15">
        <v>0</v>
      </c>
      <c r="BM14" s="15">
        <v>0</v>
      </c>
      <c r="BN14" s="15">
        <v>0</v>
      </c>
      <c r="BO14" s="15">
        <v>2</v>
      </c>
      <c r="BP14" s="15">
        <v>0</v>
      </c>
      <c r="BQ14" s="15">
        <v>0</v>
      </c>
      <c r="BR14" s="15">
        <v>0</v>
      </c>
      <c r="BS14" s="15">
        <v>0</v>
      </c>
      <c r="BT14" s="15">
        <v>5</v>
      </c>
      <c r="BU14" s="15">
        <v>1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0.5</v>
      </c>
      <c r="CB14" s="15">
        <v>1</v>
      </c>
      <c r="CC14" s="15">
        <v>1</v>
      </c>
      <c r="CD14" s="15">
        <v>1</v>
      </c>
      <c r="CE14" s="15">
        <v>0.5</v>
      </c>
      <c r="CF14" s="15">
        <v>1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21">
        <f t="shared" si="7"/>
        <v>1.5</v>
      </c>
      <c r="CZ14" s="21">
        <f t="shared" si="8"/>
        <v>0</v>
      </c>
      <c r="DA14" s="21">
        <f t="shared" si="9"/>
        <v>1.5</v>
      </c>
      <c r="DB14" s="21">
        <f t="shared" si="10"/>
        <v>1.5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 t="s">
        <v>553</v>
      </c>
      <c r="DK14" s="15" t="s">
        <v>469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1</v>
      </c>
      <c r="DS14" s="15">
        <v>0</v>
      </c>
      <c r="DT14" s="15">
        <v>0</v>
      </c>
      <c r="DU14" s="15">
        <v>2</v>
      </c>
      <c r="DV14" s="15">
        <v>0</v>
      </c>
      <c r="DW14" s="15">
        <v>0</v>
      </c>
      <c r="DX14" s="21">
        <f t="shared" si="11"/>
        <v>3</v>
      </c>
      <c r="DY14" s="21">
        <f t="shared" si="12"/>
        <v>0</v>
      </c>
      <c r="DZ14" s="21">
        <f t="shared" si="13"/>
        <v>0</v>
      </c>
      <c r="EA14" s="15">
        <v>0</v>
      </c>
      <c r="EB14" s="15">
        <v>0</v>
      </c>
      <c r="EC14" s="15">
        <v>0</v>
      </c>
      <c r="ED14" s="15">
        <v>9</v>
      </c>
      <c r="EE14" s="15">
        <v>0</v>
      </c>
      <c r="EF14" s="15">
        <v>0</v>
      </c>
      <c r="EG14" s="21">
        <f t="shared" si="14"/>
        <v>9</v>
      </c>
      <c r="EH14" s="21">
        <f t="shared" si="15"/>
        <v>0</v>
      </c>
      <c r="EI14" s="21">
        <f t="shared" si="16"/>
        <v>0</v>
      </c>
      <c r="EJ14" s="21">
        <f t="shared" si="17"/>
        <v>12</v>
      </c>
      <c r="EK14" s="21">
        <f t="shared" si="18"/>
        <v>0</v>
      </c>
      <c r="EL14" s="21">
        <f t="shared" si="19"/>
        <v>0</v>
      </c>
      <c r="EM14" s="15">
        <v>0</v>
      </c>
      <c r="EN14" s="15">
        <v>0</v>
      </c>
      <c r="EO14" s="15">
        <v>0</v>
      </c>
      <c r="EP14" s="15">
        <v>0</v>
      </c>
      <c r="EQ14" s="21">
        <f t="shared" si="20"/>
        <v>0</v>
      </c>
      <c r="ER14" s="21">
        <f t="shared" si="21"/>
        <v>0</v>
      </c>
      <c r="ES14" s="15">
        <v>0</v>
      </c>
      <c r="ET14" s="15">
        <v>1</v>
      </c>
      <c r="EU14" s="15">
        <v>5</v>
      </c>
      <c r="EV14" s="15">
        <v>0</v>
      </c>
      <c r="EW14" s="21">
        <f t="shared" si="22"/>
        <v>5</v>
      </c>
      <c r="EX14" s="21">
        <f t="shared" si="37"/>
        <v>0</v>
      </c>
      <c r="EY14" s="21">
        <f t="shared" si="23"/>
        <v>5</v>
      </c>
      <c r="EZ14" s="21">
        <f t="shared" si="24"/>
        <v>0</v>
      </c>
      <c r="FA14" s="15">
        <v>0</v>
      </c>
      <c r="FB14" s="15">
        <v>0</v>
      </c>
      <c r="FC14" s="21">
        <f t="shared" si="25"/>
        <v>0</v>
      </c>
      <c r="FD14" s="15">
        <v>5</v>
      </c>
      <c r="FE14" s="15">
        <v>4</v>
      </c>
      <c r="FF14" s="15">
        <v>0</v>
      </c>
      <c r="FG14" s="15">
        <v>0</v>
      </c>
      <c r="FH14" s="15">
        <v>0</v>
      </c>
      <c r="FI14" s="15">
        <v>0</v>
      </c>
      <c r="FJ14" s="15">
        <v>2</v>
      </c>
      <c r="FK14" s="15">
        <v>0</v>
      </c>
      <c r="FL14" s="15">
        <v>0</v>
      </c>
      <c r="FM14" s="15">
        <v>0</v>
      </c>
      <c r="FN14" s="15">
        <v>0</v>
      </c>
      <c r="FO14" s="15">
        <v>0</v>
      </c>
      <c r="FP14" s="15">
        <v>0</v>
      </c>
      <c r="FQ14" s="15">
        <v>19</v>
      </c>
      <c r="FR14" s="15">
        <v>0</v>
      </c>
      <c r="FS14" s="21">
        <f t="shared" si="26"/>
        <v>17</v>
      </c>
      <c r="FT14" s="15">
        <v>0</v>
      </c>
      <c r="FU14" s="15">
        <v>0</v>
      </c>
      <c r="FV14" s="15">
        <v>0</v>
      </c>
      <c r="FW14" s="15">
        <v>0</v>
      </c>
      <c r="FX14" s="15">
        <v>0</v>
      </c>
      <c r="FY14" s="15">
        <v>0</v>
      </c>
      <c r="FZ14" s="15">
        <v>0</v>
      </c>
      <c r="GA14" s="15">
        <v>0</v>
      </c>
      <c r="GB14" s="15">
        <v>0</v>
      </c>
      <c r="GC14" s="15">
        <v>0</v>
      </c>
      <c r="GD14" s="15">
        <v>0</v>
      </c>
      <c r="GE14" s="15">
        <v>0</v>
      </c>
      <c r="GF14" s="15">
        <v>0</v>
      </c>
      <c r="GG14" s="15">
        <v>0</v>
      </c>
      <c r="GH14" s="15">
        <v>0</v>
      </c>
      <c r="GI14" s="15">
        <v>0</v>
      </c>
      <c r="GJ14" s="15">
        <v>0</v>
      </c>
      <c r="GK14" s="15">
        <v>0</v>
      </c>
      <c r="GL14" s="15">
        <v>0</v>
      </c>
      <c r="GM14" s="15">
        <v>0</v>
      </c>
      <c r="GN14" s="15">
        <v>0</v>
      </c>
      <c r="GO14" s="15">
        <v>0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2</v>
      </c>
      <c r="GY14" s="15">
        <v>0</v>
      </c>
      <c r="GZ14" s="15">
        <v>0</v>
      </c>
      <c r="HA14" s="15">
        <v>2</v>
      </c>
      <c r="HB14" s="15">
        <v>0</v>
      </c>
      <c r="HC14" s="15">
        <v>0</v>
      </c>
      <c r="HD14" s="15">
        <v>0</v>
      </c>
      <c r="HE14" s="15">
        <v>1</v>
      </c>
      <c r="HF14" s="15">
        <v>1</v>
      </c>
      <c r="HG14" s="15">
        <v>1</v>
      </c>
      <c r="HH14" s="15">
        <v>0</v>
      </c>
      <c r="HI14" s="15">
        <v>0</v>
      </c>
      <c r="HJ14" s="15">
        <v>2</v>
      </c>
      <c r="HK14" s="15">
        <v>0</v>
      </c>
      <c r="HL14" s="15">
        <v>0</v>
      </c>
      <c r="HM14" s="15" t="s">
        <v>463</v>
      </c>
      <c r="HN14" s="15"/>
      <c r="HO14" s="15">
        <v>0</v>
      </c>
      <c r="HP14" s="15">
        <v>1</v>
      </c>
      <c r="HQ14" s="15" t="s">
        <v>470</v>
      </c>
      <c r="HR14" s="15">
        <v>1</v>
      </c>
      <c r="HS14" s="15" t="s">
        <v>471</v>
      </c>
      <c r="HT14" s="15">
        <v>1</v>
      </c>
      <c r="HU14" s="15">
        <v>1</v>
      </c>
      <c r="HV14" s="15">
        <v>1</v>
      </c>
      <c r="HW14" s="15">
        <v>1</v>
      </c>
      <c r="HX14" s="15">
        <v>1</v>
      </c>
      <c r="HY14" s="15">
        <v>1</v>
      </c>
      <c r="HZ14" s="15">
        <v>4</v>
      </c>
      <c r="IA14" s="15" t="s">
        <v>472</v>
      </c>
      <c r="IB14" s="15">
        <v>0</v>
      </c>
      <c r="IC14" s="15">
        <v>0</v>
      </c>
      <c r="ID14" s="15">
        <v>9</v>
      </c>
      <c r="IE14" s="15">
        <v>0</v>
      </c>
      <c r="IF14" s="15">
        <v>5</v>
      </c>
      <c r="IG14" s="15">
        <v>0</v>
      </c>
      <c r="IH14" s="15" t="s">
        <v>473</v>
      </c>
      <c r="II14" s="15">
        <v>0</v>
      </c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47">
        <v>24471</v>
      </c>
      <c r="IZ14" s="7">
        <v>257.21583299999998</v>
      </c>
      <c r="JA14" s="47">
        <v>8757</v>
      </c>
      <c r="JB14" s="7">
        <v>30.466828</v>
      </c>
      <c r="JC14" s="47">
        <v>4</v>
      </c>
      <c r="JD14" s="47">
        <v>2</v>
      </c>
      <c r="JE14" s="47">
        <v>42</v>
      </c>
      <c r="JF14" s="47">
        <v>12</v>
      </c>
      <c r="JG14" s="47">
        <v>25</v>
      </c>
      <c r="JH14" s="47">
        <v>37</v>
      </c>
      <c r="JI14" s="17">
        <v>1</v>
      </c>
      <c r="JJ14" s="47">
        <v>28.571428571428569</v>
      </c>
      <c r="JK14" s="47">
        <v>27.016610598772907</v>
      </c>
      <c r="JL14" s="47">
        <v>88.095238095238088</v>
      </c>
      <c r="JM14" s="47">
        <v>89.601560414051193</v>
      </c>
      <c r="JN14" s="35">
        <f t="shared" si="27"/>
        <v>17</v>
      </c>
      <c r="JO14" s="31">
        <v>0</v>
      </c>
      <c r="JP14" s="37">
        <v>2</v>
      </c>
      <c r="JQ14" s="34">
        <f t="shared" si="28"/>
        <v>4</v>
      </c>
      <c r="JR14" s="36">
        <f t="shared" si="29"/>
        <v>2</v>
      </c>
      <c r="JS14" s="38">
        <f t="shared" si="30"/>
        <v>37</v>
      </c>
      <c r="JT14" s="40">
        <v>87.562416890565217</v>
      </c>
      <c r="JU14" s="40">
        <f t="shared" si="31"/>
        <v>89.601560414051193</v>
      </c>
      <c r="JV14" s="42">
        <f t="shared" si="32"/>
        <v>2.0391435234859756</v>
      </c>
      <c r="JW14" s="38">
        <f t="shared" si="33"/>
        <v>42</v>
      </c>
      <c r="JX14" s="39">
        <v>2</v>
      </c>
      <c r="JY14" s="37">
        <v>2</v>
      </c>
      <c r="JZ14" s="53">
        <f t="shared" si="34"/>
        <v>11.333333333333334</v>
      </c>
      <c r="KA14" s="37">
        <f t="shared" si="35"/>
        <v>0</v>
      </c>
      <c r="KB14" s="52">
        <f t="shared" si="38"/>
        <v>0</v>
      </c>
    </row>
    <row r="15" spans="1:288" s="8" customFormat="1" ht="51" x14ac:dyDescent="0.25">
      <c r="A15" s="4">
        <v>5312</v>
      </c>
      <c r="B15" s="15" t="s">
        <v>258</v>
      </c>
      <c r="C15" s="15" t="s">
        <v>474</v>
      </c>
      <c r="D15" s="15" t="s">
        <v>475</v>
      </c>
      <c r="E15" s="20" t="s">
        <v>551</v>
      </c>
      <c r="F15" s="15" t="s">
        <v>476</v>
      </c>
      <c r="G15" s="15">
        <v>56802</v>
      </c>
      <c r="H15" s="15" t="s">
        <v>477</v>
      </c>
      <c r="I15" s="15" t="s">
        <v>552</v>
      </c>
      <c r="J15" s="15" t="s">
        <v>244</v>
      </c>
      <c r="K15" s="15" t="s">
        <v>478</v>
      </c>
      <c r="L15" s="15" t="s">
        <v>249</v>
      </c>
      <c r="M15" s="15"/>
      <c r="N15" s="15">
        <v>461550230</v>
      </c>
      <c r="O15" s="15" t="s">
        <v>479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480</v>
      </c>
      <c r="AC15" s="15" t="s">
        <v>241</v>
      </c>
      <c r="AD15" s="15"/>
      <c r="AE15" s="15">
        <v>461550237</v>
      </c>
      <c r="AF15" s="15" t="s">
        <v>481</v>
      </c>
      <c r="AG15" s="28" t="s">
        <v>588</v>
      </c>
      <c r="AH15" s="15">
        <v>1</v>
      </c>
      <c r="AI15" s="15">
        <v>0</v>
      </c>
      <c r="AJ15" s="21">
        <f t="shared" si="0"/>
        <v>1</v>
      </c>
      <c r="AK15" s="15">
        <v>0</v>
      </c>
      <c r="AL15" s="21">
        <f t="shared" si="1"/>
        <v>1</v>
      </c>
      <c r="AM15" s="15">
        <v>1</v>
      </c>
      <c r="AN15" s="28">
        <v>1</v>
      </c>
      <c r="AO15" s="15">
        <v>0</v>
      </c>
      <c r="AP15" s="28">
        <v>0</v>
      </c>
      <c r="AQ15" s="21">
        <f t="shared" si="2"/>
        <v>1</v>
      </c>
      <c r="AR15" s="28">
        <f t="shared" si="3"/>
        <v>1</v>
      </c>
      <c r="AS15" s="15">
        <v>0</v>
      </c>
      <c r="AT15" s="15">
        <v>0</v>
      </c>
      <c r="AU15" s="21">
        <f t="shared" si="4"/>
        <v>1</v>
      </c>
      <c r="AV15" s="28">
        <f t="shared" si="5"/>
        <v>1</v>
      </c>
      <c r="AW15" s="15">
        <v>0</v>
      </c>
      <c r="AX15" s="15">
        <v>0</v>
      </c>
      <c r="AY15" s="15">
        <v>0</v>
      </c>
      <c r="AZ15" s="15">
        <v>1</v>
      </c>
      <c r="BA15" s="21">
        <f t="shared" si="6"/>
        <v>1</v>
      </c>
      <c r="BB15" s="15">
        <v>0</v>
      </c>
      <c r="BC15" s="15">
        <v>1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1</v>
      </c>
      <c r="BJ15" s="15">
        <v>0</v>
      </c>
      <c r="BK15" s="15">
        <v>0</v>
      </c>
      <c r="BL15" s="15">
        <v>0</v>
      </c>
      <c r="BM15" s="15">
        <v>0</v>
      </c>
      <c r="BN15" s="15">
        <v>1</v>
      </c>
      <c r="BO15" s="15">
        <v>0</v>
      </c>
      <c r="BP15" s="15">
        <v>0</v>
      </c>
      <c r="BQ15" s="15">
        <v>0</v>
      </c>
      <c r="BR15" s="15">
        <v>1</v>
      </c>
      <c r="BS15" s="15">
        <v>0</v>
      </c>
      <c r="BT15" s="15">
        <v>1</v>
      </c>
      <c r="BU15" s="15">
        <v>1</v>
      </c>
      <c r="BV15" s="15">
        <v>0</v>
      </c>
      <c r="BW15" s="15">
        <v>0</v>
      </c>
      <c r="BX15" s="15">
        <v>1</v>
      </c>
      <c r="BY15" s="15">
        <v>1</v>
      </c>
      <c r="BZ15" s="15">
        <v>1</v>
      </c>
      <c r="CA15" s="15">
        <v>1</v>
      </c>
      <c r="CB15" s="15">
        <v>1</v>
      </c>
      <c r="CC15" s="15">
        <v>0</v>
      </c>
      <c r="CD15" s="15">
        <v>1</v>
      </c>
      <c r="CE15" s="15">
        <v>1</v>
      </c>
      <c r="CF15" s="15">
        <v>1</v>
      </c>
      <c r="CG15" s="15">
        <v>1</v>
      </c>
      <c r="CH15" s="15">
        <v>1</v>
      </c>
      <c r="CI15" s="15">
        <v>1</v>
      </c>
      <c r="CJ15" s="15">
        <v>0</v>
      </c>
      <c r="CK15" s="15">
        <v>0</v>
      </c>
      <c r="CL15" s="15">
        <v>1</v>
      </c>
      <c r="CM15" s="15">
        <v>0</v>
      </c>
      <c r="CN15" s="15">
        <v>0</v>
      </c>
      <c r="CO15" s="15">
        <v>0</v>
      </c>
      <c r="CP15" s="15">
        <v>1</v>
      </c>
      <c r="CQ15" s="15">
        <v>0</v>
      </c>
      <c r="CR15" s="15"/>
      <c r="CS15" s="15">
        <v>0</v>
      </c>
      <c r="CT15" s="15">
        <v>0</v>
      </c>
      <c r="CU15" s="15">
        <v>0</v>
      </c>
      <c r="CV15" s="15">
        <v>1</v>
      </c>
      <c r="CW15" s="15">
        <v>0</v>
      </c>
      <c r="CX15" s="15">
        <v>0</v>
      </c>
      <c r="CY15" s="28">
        <f t="shared" si="7"/>
        <v>7</v>
      </c>
      <c r="CZ15" s="28">
        <f t="shared" si="8"/>
        <v>1</v>
      </c>
      <c r="DA15" s="28">
        <f t="shared" si="9"/>
        <v>8</v>
      </c>
      <c r="DB15" s="28">
        <f t="shared" si="10"/>
        <v>8</v>
      </c>
      <c r="DC15" s="15">
        <v>1</v>
      </c>
      <c r="DD15" s="15">
        <v>1</v>
      </c>
      <c r="DE15" s="15" t="s">
        <v>482</v>
      </c>
      <c r="DF15" s="15">
        <v>0</v>
      </c>
      <c r="DG15" s="15">
        <v>0</v>
      </c>
      <c r="DH15" s="15">
        <v>0</v>
      </c>
      <c r="DI15" s="15" t="s">
        <v>483</v>
      </c>
      <c r="DJ15" s="15" t="s">
        <v>553</v>
      </c>
      <c r="DK15" s="15" t="s">
        <v>349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1</v>
      </c>
      <c r="DU15" s="15">
        <v>6</v>
      </c>
      <c r="DV15" s="15">
        <v>0</v>
      </c>
      <c r="DW15" s="15">
        <v>0</v>
      </c>
      <c r="DX15" s="21">
        <f t="shared" si="11"/>
        <v>6</v>
      </c>
      <c r="DY15" s="21">
        <f t="shared" si="12"/>
        <v>0</v>
      </c>
      <c r="DZ15" s="21">
        <f t="shared" si="13"/>
        <v>1</v>
      </c>
      <c r="EA15" s="15">
        <v>1</v>
      </c>
      <c r="EB15" s="15">
        <v>0</v>
      </c>
      <c r="EC15" s="15">
        <v>0</v>
      </c>
      <c r="ED15" s="15">
        <v>3</v>
      </c>
      <c r="EE15" s="15">
        <v>0</v>
      </c>
      <c r="EF15" s="15">
        <v>0</v>
      </c>
      <c r="EG15" s="21">
        <f t="shared" si="14"/>
        <v>4</v>
      </c>
      <c r="EH15" s="21">
        <f t="shared" si="15"/>
        <v>0</v>
      </c>
      <c r="EI15" s="21">
        <f t="shared" si="16"/>
        <v>0</v>
      </c>
      <c r="EJ15" s="21">
        <f t="shared" si="17"/>
        <v>10</v>
      </c>
      <c r="EK15" s="21">
        <f t="shared" si="18"/>
        <v>0</v>
      </c>
      <c r="EL15" s="21">
        <f t="shared" si="19"/>
        <v>1</v>
      </c>
      <c r="EM15" s="15">
        <v>0</v>
      </c>
      <c r="EN15" s="15">
        <v>0</v>
      </c>
      <c r="EO15" s="15">
        <v>3</v>
      </c>
      <c r="EP15" s="15">
        <v>0</v>
      </c>
      <c r="EQ15" s="21">
        <f t="shared" si="20"/>
        <v>3</v>
      </c>
      <c r="ER15" s="21">
        <f t="shared" si="21"/>
        <v>0</v>
      </c>
      <c r="ES15" s="15">
        <v>0</v>
      </c>
      <c r="ET15" s="15">
        <v>0</v>
      </c>
      <c r="EU15" s="15">
        <v>2</v>
      </c>
      <c r="EV15" s="15">
        <v>0</v>
      </c>
      <c r="EW15" s="21">
        <f t="shared" si="22"/>
        <v>2</v>
      </c>
      <c r="EX15" s="21">
        <f t="shared" si="37"/>
        <v>0</v>
      </c>
      <c r="EY15" s="21">
        <f t="shared" si="23"/>
        <v>5</v>
      </c>
      <c r="EZ15" s="21">
        <f t="shared" si="24"/>
        <v>0</v>
      </c>
      <c r="FA15" s="15">
        <v>0</v>
      </c>
      <c r="FB15" s="15">
        <v>0</v>
      </c>
      <c r="FC15" s="21">
        <f t="shared" si="25"/>
        <v>0</v>
      </c>
      <c r="FD15" s="15">
        <v>0</v>
      </c>
      <c r="FE15" s="15">
        <v>2</v>
      </c>
      <c r="FF15" s="15">
        <v>0</v>
      </c>
      <c r="FG15" s="15">
        <v>0</v>
      </c>
      <c r="FH15" s="15">
        <v>1</v>
      </c>
      <c r="FI15" s="15">
        <v>0</v>
      </c>
      <c r="FJ15" s="15">
        <v>7</v>
      </c>
      <c r="FK15" s="15">
        <v>0</v>
      </c>
      <c r="FL15" s="15">
        <v>0</v>
      </c>
      <c r="FM15" s="15">
        <v>0</v>
      </c>
      <c r="FN15" s="15">
        <v>0</v>
      </c>
      <c r="FO15" s="15">
        <v>0</v>
      </c>
      <c r="FP15" s="15">
        <v>0</v>
      </c>
      <c r="FQ15" s="15">
        <v>29</v>
      </c>
      <c r="FR15" s="15">
        <v>54</v>
      </c>
      <c r="FS15" s="21">
        <f t="shared" si="26"/>
        <v>15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1</v>
      </c>
      <c r="GO15" s="15">
        <v>1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2</v>
      </c>
      <c r="GY15" s="15" t="s">
        <v>484</v>
      </c>
      <c r="GZ15" s="15">
        <v>0</v>
      </c>
      <c r="HA15" s="15">
        <v>3</v>
      </c>
      <c r="HB15" s="15" t="s">
        <v>485</v>
      </c>
      <c r="HC15" s="15" t="s">
        <v>486</v>
      </c>
      <c r="HD15" s="15">
        <v>0</v>
      </c>
      <c r="HE15" s="15">
        <v>1</v>
      </c>
      <c r="HF15" s="15">
        <v>1</v>
      </c>
      <c r="HG15" s="15">
        <v>1</v>
      </c>
      <c r="HH15" s="15">
        <v>0</v>
      </c>
      <c r="HI15" s="15">
        <v>0</v>
      </c>
      <c r="HJ15" s="15">
        <v>3</v>
      </c>
      <c r="HK15" s="15" t="s">
        <v>487</v>
      </c>
      <c r="HL15" s="15">
        <v>0</v>
      </c>
      <c r="HM15" s="15" t="s">
        <v>488</v>
      </c>
      <c r="HN15" s="15">
        <v>1</v>
      </c>
      <c r="HO15" s="15">
        <v>0</v>
      </c>
      <c r="HP15" s="15">
        <v>0</v>
      </c>
      <c r="HQ15" s="15">
        <v>0</v>
      </c>
      <c r="HR15" s="15">
        <v>3</v>
      </c>
      <c r="HS15" s="15" t="s">
        <v>489</v>
      </c>
      <c r="HT15" s="15">
        <v>0</v>
      </c>
      <c r="HU15" s="15">
        <v>0</v>
      </c>
      <c r="HV15" s="15">
        <v>1</v>
      </c>
      <c r="HW15" s="15">
        <v>0</v>
      </c>
      <c r="HX15" s="15">
        <v>0</v>
      </c>
      <c r="HY15" s="15">
        <v>1</v>
      </c>
      <c r="HZ15" s="15">
        <v>15</v>
      </c>
      <c r="IA15" s="15" t="s">
        <v>490</v>
      </c>
      <c r="IB15" s="15">
        <v>0</v>
      </c>
      <c r="IC15" s="15">
        <v>0</v>
      </c>
      <c r="ID15" s="15">
        <v>27</v>
      </c>
      <c r="IE15" s="15">
        <v>0</v>
      </c>
      <c r="IF15" s="15">
        <v>17</v>
      </c>
      <c r="IG15" s="15">
        <v>0</v>
      </c>
      <c r="IH15" s="15" t="s">
        <v>491</v>
      </c>
      <c r="II15" s="15">
        <v>0</v>
      </c>
      <c r="IJ15" s="15">
        <v>31781</v>
      </c>
      <c r="IK15" s="15">
        <v>351.58</v>
      </c>
      <c r="IL15" s="15">
        <v>16986</v>
      </c>
      <c r="IM15" s="15">
        <v>31.33</v>
      </c>
      <c r="IN15" s="15">
        <v>2</v>
      </c>
      <c r="IO15" s="15">
        <v>1</v>
      </c>
      <c r="IP15" s="15">
        <v>28</v>
      </c>
      <c r="IQ15" s="15">
        <v>3</v>
      </c>
      <c r="IR15" s="15">
        <v>25</v>
      </c>
      <c r="IS15" s="15">
        <v>28</v>
      </c>
      <c r="IT15" s="15">
        <v>0</v>
      </c>
      <c r="IU15" s="26">
        <v>0.107</v>
      </c>
      <c r="IV15" s="26">
        <v>0.127</v>
      </c>
      <c r="IW15" s="23">
        <v>1</v>
      </c>
      <c r="IX15" s="23">
        <v>1</v>
      </c>
      <c r="IY15" s="47">
        <v>31781</v>
      </c>
      <c r="IZ15" s="7">
        <v>351.57861899999995</v>
      </c>
      <c r="JA15" s="47">
        <v>16986</v>
      </c>
      <c r="JB15" s="7">
        <v>31.333166000000002</v>
      </c>
      <c r="JC15" s="47">
        <v>3</v>
      </c>
      <c r="JD15" s="47">
        <v>1</v>
      </c>
      <c r="JE15" s="47">
        <v>28</v>
      </c>
      <c r="JF15" s="47">
        <v>3</v>
      </c>
      <c r="JG15" s="47">
        <v>25</v>
      </c>
      <c r="JH15" s="47">
        <v>28</v>
      </c>
      <c r="JI15" s="47">
        <v>0</v>
      </c>
      <c r="JJ15" s="47">
        <v>10.714285714285714</v>
      </c>
      <c r="JK15" s="47">
        <v>12.715392115468774</v>
      </c>
      <c r="JL15" s="47">
        <v>100</v>
      </c>
      <c r="JM15" s="47">
        <v>100.00246914901274</v>
      </c>
      <c r="JN15" s="35">
        <f t="shared" si="27"/>
        <v>15</v>
      </c>
      <c r="JO15" s="31">
        <f t="shared" ref="JO15:JO18" si="39">EL15/CG15</f>
        <v>1</v>
      </c>
      <c r="JP15" s="37">
        <v>1</v>
      </c>
      <c r="JQ15" s="34">
        <f t="shared" si="28"/>
        <v>1</v>
      </c>
      <c r="JR15" s="36">
        <f t="shared" si="29"/>
        <v>0</v>
      </c>
      <c r="JS15" s="38">
        <f t="shared" si="30"/>
        <v>28</v>
      </c>
      <c r="JT15" s="40">
        <v>100.00246914901274</v>
      </c>
      <c r="JU15" s="40">
        <f t="shared" si="31"/>
        <v>100.00246914901274</v>
      </c>
      <c r="JV15" s="42">
        <f t="shared" si="32"/>
        <v>0</v>
      </c>
      <c r="JW15" s="38">
        <f t="shared" si="33"/>
        <v>28</v>
      </c>
      <c r="JX15" s="39">
        <v>3</v>
      </c>
      <c r="JY15" s="37">
        <v>1</v>
      </c>
      <c r="JZ15" s="53">
        <f t="shared" si="34"/>
        <v>15</v>
      </c>
      <c r="KA15" s="37">
        <f t="shared" si="35"/>
        <v>0</v>
      </c>
      <c r="KB15" s="52">
        <f t="shared" si="38"/>
        <v>0</v>
      </c>
    </row>
    <row r="16" spans="1:288" s="8" customFormat="1" ht="51" x14ac:dyDescent="0.25">
      <c r="A16" s="4">
        <v>5313</v>
      </c>
      <c r="B16" s="15" t="s">
        <v>258</v>
      </c>
      <c r="C16" s="15" t="s">
        <v>492</v>
      </c>
      <c r="D16" s="15" t="s">
        <v>493</v>
      </c>
      <c r="E16" s="20">
        <v>16</v>
      </c>
      <c r="F16" s="15" t="s">
        <v>494</v>
      </c>
      <c r="G16" s="15">
        <v>56224</v>
      </c>
      <c r="H16" s="15" t="s">
        <v>495</v>
      </c>
      <c r="I16" s="15" t="s">
        <v>496</v>
      </c>
      <c r="J16" s="15" t="s">
        <v>247</v>
      </c>
      <c r="K16" s="15" t="s">
        <v>497</v>
      </c>
      <c r="L16" s="15" t="s">
        <v>232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 t="s">
        <v>498</v>
      </c>
      <c r="AC16" s="15" t="s">
        <v>235</v>
      </c>
      <c r="AD16" s="15"/>
      <c r="AE16" s="15">
        <v>465514253</v>
      </c>
      <c r="AF16" s="15" t="s">
        <v>499</v>
      </c>
      <c r="AG16" s="28" t="s">
        <v>588</v>
      </c>
      <c r="AH16" s="15">
        <v>1</v>
      </c>
      <c r="AI16" s="15">
        <v>0</v>
      </c>
      <c r="AJ16" s="21">
        <f t="shared" si="0"/>
        <v>1</v>
      </c>
      <c r="AK16" s="15">
        <v>0</v>
      </c>
      <c r="AL16" s="21">
        <f t="shared" si="1"/>
        <v>1</v>
      </c>
      <c r="AM16" s="15">
        <v>1</v>
      </c>
      <c r="AN16" s="28">
        <v>1</v>
      </c>
      <c r="AO16" s="15">
        <v>0</v>
      </c>
      <c r="AP16" s="15">
        <v>0</v>
      </c>
      <c r="AQ16" s="21">
        <f t="shared" si="2"/>
        <v>1</v>
      </c>
      <c r="AR16" s="28">
        <f t="shared" si="3"/>
        <v>1</v>
      </c>
      <c r="AS16" s="15">
        <v>0</v>
      </c>
      <c r="AT16" s="15">
        <v>0</v>
      </c>
      <c r="AU16" s="21">
        <f t="shared" si="4"/>
        <v>1</v>
      </c>
      <c r="AV16" s="28">
        <f t="shared" si="5"/>
        <v>1</v>
      </c>
      <c r="AW16" s="15">
        <v>0</v>
      </c>
      <c r="AX16" s="15">
        <v>0</v>
      </c>
      <c r="AY16" s="15">
        <v>1</v>
      </c>
      <c r="AZ16" s="15">
        <v>0</v>
      </c>
      <c r="BA16" s="21">
        <f t="shared" si="6"/>
        <v>1</v>
      </c>
      <c r="BB16" s="15">
        <v>0</v>
      </c>
      <c r="BC16" s="15">
        <v>1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1</v>
      </c>
      <c r="BK16" s="15">
        <v>0</v>
      </c>
      <c r="BL16" s="15">
        <v>0</v>
      </c>
      <c r="BM16" s="15">
        <v>0</v>
      </c>
      <c r="BN16" s="15">
        <v>0</v>
      </c>
      <c r="BO16" s="15">
        <v>1</v>
      </c>
      <c r="BP16" s="15">
        <v>0</v>
      </c>
      <c r="BQ16" s="15">
        <v>0</v>
      </c>
      <c r="BR16" s="15">
        <v>0</v>
      </c>
      <c r="BS16" s="15">
        <v>0</v>
      </c>
      <c r="BT16" s="15">
        <v>3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1</v>
      </c>
      <c r="CC16" s="15">
        <v>0</v>
      </c>
      <c r="CD16" s="15">
        <v>1</v>
      </c>
      <c r="CE16" s="15">
        <v>1</v>
      </c>
      <c r="CF16" s="15">
        <v>1</v>
      </c>
      <c r="CG16" s="15">
        <v>1</v>
      </c>
      <c r="CH16" s="15">
        <v>1</v>
      </c>
      <c r="CI16" s="15">
        <v>1</v>
      </c>
      <c r="CJ16" s="15">
        <v>1</v>
      </c>
      <c r="CK16" s="15"/>
      <c r="CL16" s="15">
        <v>0</v>
      </c>
      <c r="CM16" s="15">
        <v>0</v>
      </c>
      <c r="CN16" s="15">
        <v>0</v>
      </c>
      <c r="CO16" s="15">
        <v>1</v>
      </c>
      <c r="CP16" s="15">
        <v>0</v>
      </c>
      <c r="CQ16" s="15">
        <v>0</v>
      </c>
      <c r="CR16" s="15"/>
      <c r="CS16" s="15">
        <v>0</v>
      </c>
      <c r="CT16" s="15">
        <v>0</v>
      </c>
      <c r="CU16" s="15">
        <v>0</v>
      </c>
      <c r="CV16" s="15">
        <v>1</v>
      </c>
      <c r="CW16" s="15">
        <v>0</v>
      </c>
      <c r="CX16" s="15">
        <v>0</v>
      </c>
      <c r="CY16" s="28">
        <f t="shared" si="7"/>
        <v>8</v>
      </c>
      <c r="CZ16" s="21">
        <f t="shared" si="8"/>
        <v>0</v>
      </c>
      <c r="DA16" s="28">
        <f t="shared" si="9"/>
        <v>8</v>
      </c>
      <c r="DB16" s="28">
        <f t="shared" si="10"/>
        <v>8</v>
      </c>
      <c r="DC16" s="15">
        <v>1</v>
      </c>
      <c r="DD16" s="15">
        <v>4</v>
      </c>
      <c r="DE16" s="15" t="s">
        <v>500</v>
      </c>
      <c r="DF16" s="15">
        <v>0</v>
      </c>
      <c r="DG16" s="15">
        <v>0</v>
      </c>
      <c r="DH16" s="15"/>
      <c r="DI16" s="15" t="s">
        <v>501</v>
      </c>
      <c r="DJ16" s="15" t="s">
        <v>553</v>
      </c>
      <c r="DK16" s="15" t="s">
        <v>502</v>
      </c>
      <c r="DL16" s="15">
        <v>0</v>
      </c>
      <c r="DM16" s="15">
        <v>0</v>
      </c>
      <c r="DN16" s="15"/>
      <c r="DO16" s="15">
        <v>0</v>
      </c>
      <c r="DP16" s="15">
        <v>0</v>
      </c>
      <c r="DQ16" s="15"/>
      <c r="DR16" s="15">
        <v>1</v>
      </c>
      <c r="DS16" s="15">
        <v>0</v>
      </c>
      <c r="DT16" s="15">
        <v>0</v>
      </c>
      <c r="DU16" s="15">
        <v>0</v>
      </c>
      <c r="DV16" s="15">
        <v>0</v>
      </c>
      <c r="DW16" s="15">
        <v>0</v>
      </c>
      <c r="DX16" s="21">
        <f t="shared" si="11"/>
        <v>1</v>
      </c>
      <c r="DY16" s="21">
        <f t="shared" si="12"/>
        <v>0</v>
      </c>
      <c r="DZ16" s="21">
        <f t="shared" si="13"/>
        <v>0</v>
      </c>
      <c r="EA16" s="15">
        <v>0</v>
      </c>
      <c r="EB16" s="15">
        <v>0</v>
      </c>
      <c r="EC16" s="15">
        <v>0</v>
      </c>
      <c r="ED16" s="15">
        <v>1</v>
      </c>
      <c r="EE16" s="15">
        <v>0</v>
      </c>
      <c r="EF16" s="15">
        <v>0</v>
      </c>
      <c r="EG16" s="21">
        <f t="shared" si="14"/>
        <v>1</v>
      </c>
      <c r="EH16" s="21">
        <f t="shared" si="15"/>
        <v>0</v>
      </c>
      <c r="EI16" s="21">
        <f t="shared" si="16"/>
        <v>0</v>
      </c>
      <c r="EJ16" s="21">
        <f t="shared" si="17"/>
        <v>2</v>
      </c>
      <c r="EK16" s="21">
        <f t="shared" si="18"/>
        <v>0</v>
      </c>
      <c r="EL16" s="21">
        <f t="shared" si="19"/>
        <v>0</v>
      </c>
      <c r="EM16" s="15">
        <v>2</v>
      </c>
      <c r="EN16" s="15">
        <v>0</v>
      </c>
      <c r="EO16" s="15">
        <v>1</v>
      </c>
      <c r="EP16" s="15">
        <v>0</v>
      </c>
      <c r="EQ16" s="21">
        <f t="shared" si="20"/>
        <v>3</v>
      </c>
      <c r="ER16" s="21">
        <f t="shared" si="21"/>
        <v>0</v>
      </c>
      <c r="ES16" s="15">
        <v>1</v>
      </c>
      <c r="ET16" s="15">
        <v>0</v>
      </c>
      <c r="EU16" s="15">
        <v>1</v>
      </c>
      <c r="EV16" s="15">
        <v>0</v>
      </c>
      <c r="EW16" s="21">
        <f t="shared" si="22"/>
        <v>2</v>
      </c>
      <c r="EX16" s="21">
        <f t="shared" si="37"/>
        <v>1</v>
      </c>
      <c r="EY16" s="21">
        <f t="shared" si="23"/>
        <v>5</v>
      </c>
      <c r="EZ16" s="21">
        <f t="shared" si="24"/>
        <v>1</v>
      </c>
      <c r="FA16" s="15">
        <v>0</v>
      </c>
      <c r="FB16" s="15">
        <v>0</v>
      </c>
      <c r="FC16" s="21">
        <f t="shared" si="25"/>
        <v>0</v>
      </c>
      <c r="FD16" s="15">
        <v>0</v>
      </c>
      <c r="FE16" s="15">
        <v>3</v>
      </c>
      <c r="FF16" s="15">
        <v>0</v>
      </c>
      <c r="FG16" s="15">
        <v>0</v>
      </c>
      <c r="FH16" s="15">
        <v>0</v>
      </c>
      <c r="FI16" s="15">
        <v>0</v>
      </c>
      <c r="FJ16" s="15">
        <v>2</v>
      </c>
      <c r="FK16" s="15">
        <v>4</v>
      </c>
      <c r="FL16" s="15">
        <v>0</v>
      </c>
      <c r="FM16" s="15">
        <v>0</v>
      </c>
      <c r="FN16" s="15">
        <v>0</v>
      </c>
      <c r="FO16" s="15">
        <v>0</v>
      </c>
      <c r="FP16" s="15">
        <v>0</v>
      </c>
      <c r="FQ16" s="15">
        <v>350</v>
      </c>
      <c r="FR16" s="15">
        <v>2</v>
      </c>
      <c r="FS16" s="21">
        <f t="shared" si="26"/>
        <v>8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0</v>
      </c>
      <c r="GA16" s="15">
        <v>0</v>
      </c>
      <c r="GB16" s="15">
        <v>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1</v>
      </c>
      <c r="GY16" s="15" t="s">
        <v>503</v>
      </c>
      <c r="GZ16" s="15" t="s">
        <v>504</v>
      </c>
      <c r="HA16" s="15">
        <v>2</v>
      </c>
      <c r="HB16" s="15" t="s">
        <v>505</v>
      </c>
      <c r="HC16" s="15" t="s">
        <v>504</v>
      </c>
      <c r="HD16" s="15" t="s">
        <v>504</v>
      </c>
      <c r="HE16" s="15">
        <v>1</v>
      </c>
      <c r="HF16" s="15">
        <v>1</v>
      </c>
      <c r="HG16" s="15">
        <v>1</v>
      </c>
      <c r="HH16" s="15">
        <v>0</v>
      </c>
      <c r="HI16" s="15">
        <v>0</v>
      </c>
      <c r="HJ16" s="15">
        <v>1</v>
      </c>
      <c r="HK16" s="15">
        <v>0</v>
      </c>
      <c r="HL16" s="15">
        <v>0</v>
      </c>
      <c r="HM16" s="15"/>
      <c r="HN16" s="15">
        <v>1</v>
      </c>
      <c r="HO16" s="15">
        <v>0</v>
      </c>
      <c r="HP16" s="15">
        <v>0</v>
      </c>
      <c r="HQ16" s="15">
        <v>0</v>
      </c>
      <c r="HR16" s="15">
        <v>2</v>
      </c>
      <c r="HS16" s="15"/>
      <c r="HT16" s="15">
        <v>1</v>
      </c>
      <c r="HU16" s="15">
        <v>0</v>
      </c>
      <c r="HV16" s="15">
        <v>1</v>
      </c>
      <c r="HW16" s="15">
        <v>1</v>
      </c>
      <c r="HX16" s="15">
        <v>1</v>
      </c>
      <c r="HY16" s="15">
        <v>0</v>
      </c>
      <c r="HZ16" s="15">
        <v>0</v>
      </c>
      <c r="IA16" s="15">
        <v>0</v>
      </c>
      <c r="IB16" s="15">
        <v>0</v>
      </c>
      <c r="IC16" s="15">
        <v>0</v>
      </c>
      <c r="ID16" s="15">
        <v>0</v>
      </c>
      <c r="IE16" s="15">
        <v>0</v>
      </c>
      <c r="IF16" s="15">
        <v>0</v>
      </c>
      <c r="IG16" s="15">
        <v>0</v>
      </c>
      <c r="IH16" s="15" t="s">
        <v>506</v>
      </c>
      <c r="II16" s="15">
        <v>0</v>
      </c>
      <c r="IJ16" s="15">
        <v>26600</v>
      </c>
      <c r="IK16" s="15">
        <v>190.5</v>
      </c>
      <c r="IL16" s="15">
        <v>14700</v>
      </c>
      <c r="IM16" s="15">
        <v>36.6</v>
      </c>
      <c r="IN16" s="15">
        <v>3</v>
      </c>
      <c r="IO16" s="15">
        <v>1</v>
      </c>
      <c r="IP16" s="15">
        <v>16</v>
      </c>
      <c r="IQ16" s="15">
        <v>8</v>
      </c>
      <c r="IR16" s="15">
        <v>6</v>
      </c>
      <c r="IS16" s="15">
        <v>14</v>
      </c>
      <c r="IT16" s="15">
        <v>0</v>
      </c>
      <c r="IU16" s="23">
        <v>0.5</v>
      </c>
      <c r="IV16" s="15"/>
      <c r="IW16" s="26">
        <v>0.875</v>
      </c>
      <c r="IX16" s="15"/>
      <c r="IY16" s="47">
        <v>26578</v>
      </c>
      <c r="IZ16" s="7">
        <v>190.496768</v>
      </c>
      <c r="JA16" s="47">
        <v>14499</v>
      </c>
      <c r="JB16" s="7">
        <v>36.368355999999999</v>
      </c>
      <c r="JC16" s="47">
        <v>4</v>
      </c>
      <c r="JD16" s="47">
        <v>1</v>
      </c>
      <c r="JE16" s="47">
        <v>16</v>
      </c>
      <c r="JF16" s="47">
        <v>8</v>
      </c>
      <c r="JG16" s="47">
        <v>6</v>
      </c>
      <c r="JH16" s="47">
        <v>14</v>
      </c>
      <c r="JI16" s="47">
        <v>0</v>
      </c>
      <c r="JJ16" s="47">
        <v>50</v>
      </c>
      <c r="JK16" s="47">
        <v>39.793168564413648</v>
      </c>
      <c r="JL16" s="47">
        <v>87.5</v>
      </c>
      <c r="JM16" s="47">
        <v>93.689831000177378</v>
      </c>
      <c r="JN16" s="35">
        <f t="shared" si="27"/>
        <v>8</v>
      </c>
      <c r="JO16" s="31">
        <f t="shared" si="39"/>
        <v>0</v>
      </c>
      <c r="JP16" s="37">
        <v>1</v>
      </c>
      <c r="JQ16" s="34">
        <f t="shared" si="28"/>
        <v>1</v>
      </c>
      <c r="JR16" s="36">
        <f t="shared" si="29"/>
        <v>0</v>
      </c>
      <c r="JS16" s="38">
        <f t="shared" si="30"/>
        <v>14</v>
      </c>
      <c r="JT16" s="40">
        <v>93.689831000177378</v>
      </c>
      <c r="JU16" s="40">
        <f t="shared" si="31"/>
        <v>93.689831000177378</v>
      </c>
      <c r="JV16" s="42">
        <f t="shared" si="32"/>
        <v>0</v>
      </c>
      <c r="JW16" s="38">
        <f t="shared" si="33"/>
        <v>16</v>
      </c>
      <c r="JX16" s="37">
        <v>4</v>
      </c>
      <c r="JY16" s="37">
        <v>2</v>
      </c>
      <c r="JZ16" s="53">
        <f t="shared" si="34"/>
        <v>8</v>
      </c>
      <c r="KA16" s="37">
        <f t="shared" si="35"/>
        <v>0</v>
      </c>
      <c r="KB16" s="52">
        <f t="shared" si="38"/>
        <v>0</v>
      </c>
    </row>
    <row r="17" spans="1:288" s="8" customFormat="1" ht="63.75" x14ac:dyDescent="0.25">
      <c r="A17" s="4">
        <v>5314</v>
      </c>
      <c r="B17" s="15" t="s">
        <v>258</v>
      </c>
      <c r="C17" s="15" t="s">
        <v>507</v>
      </c>
      <c r="D17" s="15" t="s">
        <v>508</v>
      </c>
      <c r="E17" s="20">
        <v>92</v>
      </c>
      <c r="F17" s="15" t="s">
        <v>509</v>
      </c>
      <c r="G17" s="15">
        <v>56632</v>
      </c>
      <c r="H17" s="15" t="s">
        <v>510</v>
      </c>
      <c r="I17" s="15" t="s">
        <v>511</v>
      </c>
      <c r="J17" s="15" t="s">
        <v>228</v>
      </c>
      <c r="K17" s="15" t="s">
        <v>512</v>
      </c>
      <c r="L17" s="15" t="s">
        <v>219</v>
      </c>
      <c r="M17" s="15" t="s">
        <v>207</v>
      </c>
      <c r="N17" s="15">
        <v>465466149</v>
      </c>
      <c r="O17" s="15" t="s">
        <v>513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 t="s">
        <v>514</v>
      </c>
      <c r="AC17" s="15" t="s">
        <v>250</v>
      </c>
      <c r="AD17" s="15"/>
      <c r="AE17" s="15">
        <v>465466169</v>
      </c>
      <c r="AF17" s="15" t="s">
        <v>515</v>
      </c>
      <c r="AG17" s="28" t="s">
        <v>588</v>
      </c>
      <c r="AH17" s="15">
        <v>2</v>
      </c>
      <c r="AI17" s="15">
        <v>0</v>
      </c>
      <c r="AJ17" s="21">
        <f t="shared" si="0"/>
        <v>2</v>
      </c>
      <c r="AK17" s="15">
        <v>3</v>
      </c>
      <c r="AL17" s="21">
        <f t="shared" si="1"/>
        <v>5</v>
      </c>
      <c r="AM17" s="15">
        <v>2</v>
      </c>
      <c r="AN17" s="28">
        <v>2</v>
      </c>
      <c r="AO17" s="15">
        <v>0</v>
      </c>
      <c r="AP17" s="15">
        <v>0</v>
      </c>
      <c r="AQ17" s="21">
        <f t="shared" si="2"/>
        <v>2</v>
      </c>
      <c r="AR17" s="28">
        <f t="shared" si="3"/>
        <v>2</v>
      </c>
      <c r="AS17" s="15">
        <v>0</v>
      </c>
      <c r="AT17" s="15">
        <v>0</v>
      </c>
      <c r="AU17" s="21">
        <f t="shared" si="4"/>
        <v>2</v>
      </c>
      <c r="AV17" s="28">
        <f t="shared" si="5"/>
        <v>2</v>
      </c>
      <c r="AW17" s="15">
        <v>0</v>
      </c>
      <c r="AX17" s="15">
        <v>1</v>
      </c>
      <c r="AY17" s="15">
        <v>0</v>
      </c>
      <c r="AZ17" s="15">
        <v>1</v>
      </c>
      <c r="BA17" s="21">
        <f t="shared" si="6"/>
        <v>2</v>
      </c>
      <c r="BB17" s="15">
        <v>0</v>
      </c>
      <c r="BC17" s="15">
        <v>1</v>
      </c>
      <c r="BD17" s="15">
        <v>0</v>
      </c>
      <c r="BE17" s="15">
        <v>0</v>
      </c>
      <c r="BF17" s="15">
        <v>1</v>
      </c>
      <c r="BG17" s="15">
        <v>0</v>
      </c>
      <c r="BH17" s="15">
        <v>0</v>
      </c>
      <c r="BI17" s="15">
        <v>1</v>
      </c>
      <c r="BJ17" s="15">
        <v>1</v>
      </c>
      <c r="BK17" s="15">
        <v>0</v>
      </c>
      <c r="BL17" s="15">
        <v>0</v>
      </c>
      <c r="BM17" s="15">
        <v>0</v>
      </c>
      <c r="BN17" s="15">
        <v>0</v>
      </c>
      <c r="BO17" s="15">
        <v>2</v>
      </c>
      <c r="BP17" s="15">
        <v>0</v>
      </c>
      <c r="BQ17" s="15">
        <v>0</v>
      </c>
      <c r="BR17" s="15">
        <v>1</v>
      </c>
      <c r="BS17" s="15">
        <v>0</v>
      </c>
      <c r="BT17" s="15">
        <v>1</v>
      </c>
      <c r="BU17" s="15">
        <v>1</v>
      </c>
      <c r="BV17" s="15">
        <v>0</v>
      </c>
      <c r="BW17" s="15">
        <v>1</v>
      </c>
      <c r="BX17" s="15">
        <v>0</v>
      </c>
      <c r="BY17" s="15">
        <v>0</v>
      </c>
      <c r="BZ17" s="15">
        <v>1</v>
      </c>
      <c r="CA17" s="15">
        <v>1</v>
      </c>
      <c r="CB17" s="15">
        <v>1</v>
      </c>
      <c r="CC17" s="15">
        <v>0</v>
      </c>
      <c r="CD17" s="15">
        <v>0</v>
      </c>
      <c r="CE17" s="15">
        <v>0.8</v>
      </c>
      <c r="CF17" s="15">
        <v>0.9</v>
      </c>
      <c r="CG17" s="15">
        <v>0.1</v>
      </c>
      <c r="CH17" s="15">
        <v>0.2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1</v>
      </c>
      <c r="CP17" s="15">
        <v>0</v>
      </c>
      <c r="CQ17" s="15">
        <v>0</v>
      </c>
      <c r="CR17" s="15"/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28">
        <f t="shared" si="7"/>
        <v>3.0000000000000004</v>
      </c>
      <c r="CZ17" s="21">
        <f t="shared" si="8"/>
        <v>0</v>
      </c>
      <c r="DA17" s="28">
        <f t="shared" si="9"/>
        <v>3.0000000000000004</v>
      </c>
      <c r="DB17" s="28">
        <f t="shared" si="10"/>
        <v>3.0000000000000004</v>
      </c>
      <c r="DC17" s="15">
        <v>1</v>
      </c>
      <c r="DD17" s="15">
        <v>2</v>
      </c>
      <c r="DE17" s="15" t="s">
        <v>516</v>
      </c>
      <c r="DF17" s="15">
        <v>0</v>
      </c>
      <c r="DG17" s="15">
        <v>0</v>
      </c>
      <c r="DH17" s="15"/>
      <c r="DI17" s="15" t="s">
        <v>517</v>
      </c>
      <c r="DJ17" s="15" t="s">
        <v>553</v>
      </c>
      <c r="DK17" s="15" t="s">
        <v>518</v>
      </c>
      <c r="DL17" s="15">
        <v>0</v>
      </c>
      <c r="DM17" s="15">
        <v>0</v>
      </c>
      <c r="DN17" s="15">
        <v>0</v>
      </c>
      <c r="DO17" s="15">
        <v>0</v>
      </c>
      <c r="DP17" s="15">
        <v>0</v>
      </c>
      <c r="DQ17" s="15"/>
      <c r="DR17" s="15">
        <v>0</v>
      </c>
      <c r="DS17" s="15">
        <v>0</v>
      </c>
      <c r="DT17" s="15">
        <v>1</v>
      </c>
      <c r="DU17" s="15">
        <v>1</v>
      </c>
      <c r="DV17" s="15">
        <v>0</v>
      </c>
      <c r="DW17" s="15">
        <v>3</v>
      </c>
      <c r="DX17" s="21">
        <f t="shared" si="11"/>
        <v>1</v>
      </c>
      <c r="DY17" s="21">
        <f t="shared" si="12"/>
        <v>0</v>
      </c>
      <c r="DZ17" s="21">
        <f t="shared" si="13"/>
        <v>4</v>
      </c>
      <c r="EA17" s="15">
        <v>1</v>
      </c>
      <c r="EB17" s="15">
        <v>0</v>
      </c>
      <c r="EC17" s="15">
        <v>0</v>
      </c>
      <c r="ED17" s="15">
        <v>38</v>
      </c>
      <c r="EE17" s="15">
        <v>0</v>
      </c>
      <c r="EF17" s="15">
        <v>0</v>
      </c>
      <c r="EG17" s="21">
        <f t="shared" si="14"/>
        <v>39</v>
      </c>
      <c r="EH17" s="21">
        <f t="shared" si="15"/>
        <v>0</v>
      </c>
      <c r="EI17" s="21">
        <f t="shared" si="16"/>
        <v>0</v>
      </c>
      <c r="EJ17" s="21">
        <f t="shared" si="17"/>
        <v>40</v>
      </c>
      <c r="EK17" s="21">
        <f t="shared" si="18"/>
        <v>0</v>
      </c>
      <c r="EL17" s="21">
        <f t="shared" si="19"/>
        <v>4</v>
      </c>
      <c r="EM17" s="15">
        <v>1</v>
      </c>
      <c r="EN17" s="15">
        <v>0</v>
      </c>
      <c r="EO17" s="15">
        <v>6</v>
      </c>
      <c r="EP17" s="15">
        <v>0</v>
      </c>
      <c r="EQ17" s="21">
        <f t="shared" si="20"/>
        <v>7</v>
      </c>
      <c r="ER17" s="21">
        <f t="shared" si="21"/>
        <v>0</v>
      </c>
      <c r="ES17" s="15">
        <v>2</v>
      </c>
      <c r="ET17" s="15">
        <v>0</v>
      </c>
      <c r="EU17" s="15">
        <v>12</v>
      </c>
      <c r="EV17" s="15">
        <v>0</v>
      </c>
      <c r="EW17" s="21">
        <f t="shared" si="22"/>
        <v>14</v>
      </c>
      <c r="EX17" s="21">
        <f t="shared" si="37"/>
        <v>0</v>
      </c>
      <c r="EY17" s="21">
        <f t="shared" si="23"/>
        <v>21</v>
      </c>
      <c r="EZ17" s="21">
        <f t="shared" si="24"/>
        <v>0</v>
      </c>
      <c r="FA17" s="15">
        <v>5</v>
      </c>
      <c r="FB17" s="15">
        <v>0</v>
      </c>
      <c r="FC17" s="21">
        <f t="shared" si="25"/>
        <v>5</v>
      </c>
      <c r="FD17" s="15">
        <v>5</v>
      </c>
      <c r="FE17" s="15">
        <v>4</v>
      </c>
      <c r="FF17" s="15">
        <v>0</v>
      </c>
      <c r="FG17" s="15">
        <v>0</v>
      </c>
      <c r="FH17" s="15">
        <v>0</v>
      </c>
      <c r="FI17" s="15">
        <v>3</v>
      </c>
      <c r="FJ17" s="15">
        <v>71</v>
      </c>
      <c r="FK17" s="15">
        <v>18</v>
      </c>
      <c r="FL17" s="15">
        <v>0</v>
      </c>
      <c r="FM17" s="15">
        <v>0</v>
      </c>
      <c r="FN17" s="15">
        <v>0</v>
      </c>
      <c r="FO17" s="15">
        <v>0</v>
      </c>
      <c r="FP17" s="15">
        <v>0</v>
      </c>
      <c r="FQ17" s="15">
        <v>75</v>
      </c>
      <c r="FR17" s="15">
        <v>3</v>
      </c>
      <c r="FS17" s="21">
        <f t="shared" si="26"/>
        <v>66</v>
      </c>
      <c r="FT17" s="15">
        <v>0</v>
      </c>
      <c r="FU17" s="15">
        <v>0</v>
      </c>
      <c r="FV17" s="15">
        <v>0</v>
      </c>
      <c r="FW17" s="15">
        <v>0</v>
      </c>
      <c r="FX17" s="15">
        <v>0</v>
      </c>
      <c r="FY17" s="15">
        <v>0</v>
      </c>
      <c r="FZ17" s="15">
        <v>0</v>
      </c>
      <c r="GA17" s="15">
        <v>0</v>
      </c>
      <c r="GB17" s="15">
        <v>0</v>
      </c>
      <c r="GC17" s="15">
        <v>0</v>
      </c>
      <c r="GD17" s="15">
        <v>0</v>
      </c>
      <c r="GE17" s="15">
        <v>0</v>
      </c>
      <c r="GF17" s="15">
        <v>0</v>
      </c>
      <c r="GG17" s="15">
        <v>0</v>
      </c>
      <c r="GH17" s="15">
        <v>0</v>
      </c>
      <c r="GI17" s="15">
        <v>0</v>
      </c>
      <c r="GJ17" s="15">
        <v>0</v>
      </c>
      <c r="GK17" s="15">
        <v>0</v>
      </c>
      <c r="GL17" s="15">
        <v>0</v>
      </c>
      <c r="GM17" s="15">
        <v>0</v>
      </c>
      <c r="GN17" s="15">
        <v>0</v>
      </c>
      <c r="GO17" s="15">
        <v>0</v>
      </c>
      <c r="GP17" s="15">
        <v>0</v>
      </c>
      <c r="GQ17" s="15">
        <v>0</v>
      </c>
      <c r="GR17" s="15">
        <v>0</v>
      </c>
      <c r="GS17" s="15">
        <v>0</v>
      </c>
      <c r="GT17" s="15">
        <v>0</v>
      </c>
      <c r="GU17" s="15">
        <v>0</v>
      </c>
      <c r="GV17" s="15">
        <v>0</v>
      </c>
      <c r="GW17" s="15">
        <v>0</v>
      </c>
      <c r="GX17" s="15">
        <v>1</v>
      </c>
      <c r="GY17" s="15" t="s">
        <v>519</v>
      </c>
      <c r="GZ17" s="15">
        <v>0</v>
      </c>
      <c r="HA17" s="15">
        <v>1</v>
      </c>
      <c r="HB17" s="15" t="s">
        <v>520</v>
      </c>
      <c r="HC17" s="15" t="s">
        <v>521</v>
      </c>
      <c r="HD17" s="15" t="s">
        <v>522</v>
      </c>
      <c r="HE17" s="15">
        <v>1</v>
      </c>
      <c r="HF17" s="15">
        <v>1</v>
      </c>
      <c r="HG17" s="15">
        <v>1</v>
      </c>
      <c r="HH17" s="15">
        <v>0</v>
      </c>
      <c r="HI17" s="15">
        <v>0</v>
      </c>
      <c r="HJ17" s="15">
        <v>3</v>
      </c>
      <c r="HK17" s="15" t="s">
        <v>523</v>
      </c>
      <c r="HL17" s="15" t="s">
        <v>524</v>
      </c>
      <c r="HM17" s="15" t="s">
        <v>525</v>
      </c>
      <c r="HN17" s="15">
        <v>5</v>
      </c>
      <c r="HO17" s="15" t="s">
        <v>526</v>
      </c>
      <c r="HP17" s="15">
        <v>0</v>
      </c>
      <c r="HQ17" s="15">
        <v>0</v>
      </c>
      <c r="HR17" s="15">
        <v>3</v>
      </c>
      <c r="HS17" s="15" t="s">
        <v>527</v>
      </c>
      <c r="HT17" s="15">
        <v>0</v>
      </c>
      <c r="HU17" s="15">
        <v>0</v>
      </c>
      <c r="HV17" s="15">
        <v>1</v>
      </c>
      <c r="HW17" s="15">
        <v>0</v>
      </c>
      <c r="HX17" s="15">
        <v>0</v>
      </c>
      <c r="HY17" s="15">
        <v>0</v>
      </c>
      <c r="HZ17" s="15">
        <v>7</v>
      </c>
      <c r="IA17" s="15" t="s">
        <v>528</v>
      </c>
      <c r="IB17" s="15">
        <v>0</v>
      </c>
      <c r="IC17" s="15">
        <v>0</v>
      </c>
      <c r="ID17" s="15">
        <v>36</v>
      </c>
      <c r="IE17" s="15">
        <v>0</v>
      </c>
      <c r="IF17" s="15">
        <v>4</v>
      </c>
      <c r="IG17" s="15">
        <v>0</v>
      </c>
      <c r="IH17" s="15" t="s">
        <v>529</v>
      </c>
      <c r="II17" s="15">
        <v>0</v>
      </c>
      <c r="IJ17" s="15">
        <v>32603</v>
      </c>
      <c r="IK17" s="15">
        <v>281.85000000000002</v>
      </c>
      <c r="IL17" s="15">
        <v>12553</v>
      </c>
      <c r="IM17" s="15">
        <v>42.02</v>
      </c>
      <c r="IN17" s="15">
        <v>5</v>
      </c>
      <c r="IO17" s="15">
        <v>2</v>
      </c>
      <c r="IP17" s="15">
        <v>40</v>
      </c>
      <c r="IQ17" s="15">
        <v>37</v>
      </c>
      <c r="IR17" s="15">
        <v>2</v>
      </c>
      <c r="IS17" s="15">
        <v>39</v>
      </c>
      <c r="IT17" s="15">
        <v>0</v>
      </c>
      <c r="IU17" s="15">
        <v>0.93</v>
      </c>
      <c r="IV17" s="15">
        <v>92.5</v>
      </c>
      <c r="IW17" s="15">
        <v>0.98</v>
      </c>
      <c r="IX17" s="15">
        <v>97.5</v>
      </c>
      <c r="IY17" s="47">
        <v>32618</v>
      </c>
      <c r="IZ17" s="7">
        <v>281.87197400000002</v>
      </c>
      <c r="JA17" s="47">
        <v>12558</v>
      </c>
      <c r="JB17" s="7">
        <v>42.026263999999998</v>
      </c>
      <c r="JC17" s="47">
        <v>5</v>
      </c>
      <c r="JD17" s="47">
        <v>2</v>
      </c>
      <c r="JE17" s="47">
        <v>40</v>
      </c>
      <c r="JF17" s="47">
        <v>34</v>
      </c>
      <c r="JG17" s="47">
        <v>5</v>
      </c>
      <c r="JH17" s="47">
        <v>39</v>
      </c>
      <c r="JI17" s="47">
        <v>0</v>
      </c>
      <c r="JJ17" s="47">
        <v>85</v>
      </c>
      <c r="JK17" s="47">
        <v>86.875433738580881</v>
      </c>
      <c r="JL17" s="47">
        <v>97.5</v>
      </c>
      <c r="JM17" s="47">
        <v>97.835125673047557</v>
      </c>
      <c r="JN17" s="35">
        <f t="shared" si="27"/>
        <v>73.333333333333329</v>
      </c>
      <c r="JO17" s="31">
        <f t="shared" si="39"/>
        <v>40</v>
      </c>
      <c r="JP17" s="37">
        <v>1</v>
      </c>
      <c r="JQ17" s="34">
        <f t="shared" si="28"/>
        <v>5</v>
      </c>
      <c r="JR17" s="36">
        <f t="shared" si="29"/>
        <v>4</v>
      </c>
      <c r="JS17" s="38">
        <f t="shared" si="30"/>
        <v>39</v>
      </c>
      <c r="JT17" s="40">
        <v>97.835125673047557</v>
      </c>
      <c r="JU17" s="40">
        <f t="shared" si="31"/>
        <v>97.835125673047557</v>
      </c>
      <c r="JV17" s="42">
        <f t="shared" si="32"/>
        <v>0</v>
      </c>
      <c r="JW17" s="38">
        <f t="shared" si="33"/>
        <v>40</v>
      </c>
      <c r="JX17" s="39">
        <v>3</v>
      </c>
      <c r="JY17" s="37">
        <v>1</v>
      </c>
      <c r="JZ17" s="53">
        <f t="shared" si="34"/>
        <v>33</v>
      </c>
      <c r="KA17" s="37">
        <f t="shared" si="35"/>
        <v>0</v>
      </c>
      <c r="KB17" s="52">
        <f t="shared" si="38"/>
        <v>0</v>
      </c>
    </row>
    <row r="18" spans="1:288" s="8" customFormat="1" ht="25.5" x14ac:dyDescent="0.25">
      <c r="A18" s="4">
        <v>5315</v>
      </c>
      <c r="B18" s="15" t="s">
        <v>258</v>
      </c>
      <c r="C18" s="15" t="s">
        <v>530</v>
      </c>
      <c r="D18" s="15" t="s">
        <v>209</v>
      </c>
      <c r="E18" s="20">
        <v>166</v>
      </c>
      <c r="F18" s="15" t="s">
        <v>531</v>
      </c>
      <c r="G18" s="15">
        <v>56401</v>
      </c>
      <c r="H18" s="15" t="s">
        <v>532</v>
      </c>
      <c r="I18" s="15" t="s">
        <v>533</v>
      </c>
      <c r="J18" s="15" t="s">
        <v>534</v>
      </c>
      <c r="K18" s="15" t="s">
        <v>535</v>
      </c>
      <c r="L18" s="15" t="s">
        <v>213</v>
      </c>
      <c r="M18" s="15" t="s">
        <v>207</v>
      </c>
      <c r="N18" s="15">
        <v>465670331</v>
      </c>
      <c r="O18" s="15" t="s">
        <v>536</v>
      </c>
      <c r="P18" s="15" t="s">
        <v>537</v>
      </c>
      <c r="Q18" s="15" t="s">
        <v>538</v>
      </c>
      <c r="R18" s="15" t="s">
        <v>221</v>
      </c>
      <c r="S18" s="15" t="s">
        <v>218</v>
      </c>
      <c r="T18" s="15">
        <v>465670333</v>
      </c>
      <c r="U18" s="15" t="s">
        <v>539</v>
      </c>
      <c r="V18" s="15"/>
      <c r="W18" s="15"/>
      <c r="X18" s="15"/>
      <c r="Y18" s="15"/>
      <c r="Z18" s="15"/>
      <c r="AA18" s="15"/>
      <c r="AB18" s="15" t="s">
        <v>538</v>
      </c>
      <c r="AC18" s="15" t="s">
        <v>221</v>
      </c>
      <c r="AD18" s="15" t="s">
        <v>218</v>
      </c>
      <c r="AE18" s="15">
        <v>465670333</v>
      </c>
      <c r="AF18" s="15" t="s">
        <v>539</v>
      </c>
      <c r="AG18" s="28" t="s">
        <v>588</v>
      </c>
      <c r="AH18" s="15">
        <v>2</v>
      </c>
      <c r="AI18" s="15">
        <v>1</v>
      </c>
      <c r="AJ18" s="21">
        <f t="shared" si="0"/>
        <v>3</v>
      </c>
      <c r="AK18" s="15">
        <v>0</v>
      </c>
      <c r="AL18" s="21">
        <f t="shared" si="1"/>
        <v>3</v>
      </c>
      <c r="AM18" s="15">
        <v>2</v>
      </c>
      <c r="AN18" s="28">
        <v>2</v>
      </c>
      <c r="AO18" s="15">
        <v>1</v>
      </c>
      <c r="AP18" s="28">
        <v>1</v>
      </c>
      <c r="AQ18" s="21">
        <f t="shared" si="2"/>
        <v>3</v>
      </c>
      <c r="AR18" s="28">
        <f t="shared" si="3"/>
        <v>3</v>
      </c>
      <c r="AS18" s="15">
        <v>0</v>
      </c>
      <c r="AT18" s="15">
        <v>0</v>
      </c>
      <c r="AU18" s="21">
        <f t="shared" si="4"/>
        <v>3</v>
      </c>
      <c r="AV18" s="28">
        <f t="shared" si="5"/>
        <v>3</v>
      </c>
      <c r="AW18" s="15">
        <v>0</v>
      </c>
      <c r="AX18" s="15">
        <v>2</v>
      </c>
      <c r="AY18" s="15">
        <v>0</v>
      </c>
      <c r="AZ18" s="15">
        <v>0</v>
      </c>
      <c r="BA18" s="21">
        <f t="shared" si="6"/>
        <v>2</v>
      </c>
      <c r="BB18" s="15">
        <v>0</v>
      </c>
      <c r="BC18" s="15">
        <v>0</v>
      </c>
      <c r="BD18" s="15">
        <v>0</v>
      </c>
      <c r="BE18" s="15">
        <v>2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2</v>
      </c>
      <c r="BL18" s="15">
        <v>0</v>
      </c>
      <c r="BM18" s="15">
        <v>0</v>
      </c>
      <c r="BN18" s="15">
        <v>0</v>
      </c>
      <c r="BO18" s="15">
        <v>2</v>
      </c>
      <c r="BP18" s="15">
        <v>0</v>
      </c>
      <c r="BQ18" s="15">
        <v>0</v>
      </c>
      <c r="BR18" s="15">
        <v>1</v>
      </c>
      <c r="BS18" s="15">
        <v>1</v>
      </c>
      <c r="BT18" s="15">
        <v>3</v>
      </c>
      <c r="BU18" s="15">
        <v>1</v>
      </c>
      <c r="BV18" s="15">
        <v>0</v>
      </c>
      <c r="BW18" s="15">
        <v>1</v>
      </c>
      <c r="BX18" s="15">
        <v>0</v>
      </c>
      <c r="BY18" s="15">
        <v>1</v>
      </c>
      <c r="BZ18" s="15">
        <v>0</v>
      </c>
      <c r="CA18" s="15">
        <v>1.6</v>
      </c>
      <c r="CB18" s="15">
        <v>1</v>
      </c>
      <c r="CC18" s="15">
        <v>1</v>
      </c>
      <c r="CD18" s="15">
        <v>1</v>
      </c>
      <c r="CE18" s="15">
        <v>0.2</v>
      </c>
      <c r="CF18" s="15">
        <v>0.3</v>
      </c>
      <c r="CG18" s="15">
        <v>0.2</v>
      </c>
      <c r="CH18" s="15">
        <v>0.3</v>
      </c>
      <c r="CI18" s="15">
        <v>0.2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0.1</v>
      </c>
      <c r="CP18" s="15">
        <v>0</v>
      </c>
      <c r="CQ18" s="15">
        <v>0</v>
      </c>
      <c r="CR18" s="15"/>
      <c r="CS18" s="15">
        <v>0</v>
      </c>
      <c r="CT18" s="15">
        <v>0</v>
      </c>
      <c r="CU18" s="15">
        <v>0</v>
      </c>
      <c r="CV18" s="15">
        <v>0.3</v>
      </c>
      <c r="CW18" s="15">
        <v>0</v>
      </c>
      <c r="CX18" s="15">
        <v>0</v>
      </c>
      <c r="CY18" s="28">
        <f t="shared" si="7"/>
        <v>1.6</v>
      </c>
      <c r="CZ18" s="28">
        <f t="shared" si="8"/>
        <v>0</v>
      </c>
      <c r="DA18" s="28">
        <f t="shared" si="9"/>
        <v>1.6</v>
      </c>
      <c r="DB18" s="28">
        <f t="shared" si="10"/>
        <v>1.6</v>
      </c>
      <c r="DC18" s="15">
        <v>1</v>
      </c>
      <c r="DD18" s="15">
        <v>1</v>
      </c>
      <c r="DE18" s="15" t="s">
        <v>540</v>
      </c>
      <c r="DF18" s="15">
        <v>0</v>
      </c>
      <c r="DG18" s="15">
        <v>0</v>
      </c>
      <c r="DH18" s="15"/>
      <c r="DI18" s="15" t="s">
        <v>541</v>
      </c>
      <c r="DJ18" s="15" t="s">
        <v>553</v>
      </c>
      <c r="DK18" s="15" t="s">
        <v>542</v>
      </c>
      <c r="DL18" s="15">
        <v>0</v>
      </c>
      <c r="DM18" s="15">
        <v>0</v>
      </c>
      <c r="DN18" s="15"/>
      <c r="DO18" s="15">
        <v>0</v>
      </c>
      <c r="DP18" s="15">
        <v>0</v>
      </c>
      <c r="DQ18" s="15">
        <v>0</v>
      </c>
      <c r="DR18" s="15">
        <v>0</v>
      </c>
      <c r="DS18" s="15">
        <v>0</v>
      </c>
      <c r="DT18" s="15">
        <v>0</v>
      </c>
      <c r="DU18" s="15">
        <v>3</v>
      </c>
      <c r="DV18" s="15">
        <v>0</v>
      </c>
      <c r="DW18" s="15">
        <v>2</v>
      </c>
      <c r="DX18" s="21">
        <f t="shared" si="11"/>
        <v>3</v>
      </c>
      <c r="DY18" s="21">
        <f t="shared" si="12"/>
        <v>0</v>
      </c>
      <c r="DZ18" s="21">
        <f t="shared" si="13"/>
        <v>2</v>
      </c>
      <c r="EA18" s="15">
        <v>1</v>
      </c>
      <c r="EB18" s="15">
        <v>0</v>
      </c>
      <c r="EC18" s="15">
        <v>0</v>
      </c>
      <c r="ED18" s="15">
        <v>1</v>
      </c>
      <c r="EE18" s="15">
        <v>0</v>
      </c>
      <c r="EF18" s="15">
        <v>5</v>
      </c>
      <c r="EG18" s="21">
        <f t="shared" si="14"/>
        <v>2</v>
      </c>
      <c r="EH18" s="21">
        <f t="shared" si="15"/>
        <v>0</v>
      </c>
      <c r="EI18" s="21">
        <f t="shared" si="16"/>
        <v>5</v>
      </c>
      <c r="EJ18" s="21">
        <f t="shared" si="17"/>
        <v>5</v>
      </c>
      <c r="EK18" s="21">
        <f t="shared" si="18"/>
        <v>0</v>
      </c>
      <c r="EL18" s="21">
        <f t="shared" si="19"/>
        <v>7</v>
      </c>
      <c r="EM18" s="15">
        <v>0</v>
      </c>
      <c r="EN18" s="15">
        <v>0</v>
      </c>
      <c r="EO18" s="15">
        <v>7</v>
      </c>
      <c r="EP18" s="15">
        <v>0</v>
      </c>
      <c r="EQ18" s="21">
        <f t="shared" si="20"/>
        <v>7</v>
      </c>
      <c r="ER18" s="21">
        <f t="shared" si="21"/>
        <v>0</v>
      </c>
      <c r="ES18" s="15">
        <v>0</v>
      </c>
      <c r="ET18" s="15">
        <v>0</v>
      </c>
      <c r="EU18" s="15">
        <v>5</v>
      </c>
      <c r="EV18" s="15">
        <v>0</v>
      </c>
      <c r="EW18" s="21">
        <f t="shared" si="22"/>
        <v>5</v>
      </c>
      <c r="EX18" s="21">
        <f t="shared" si="37"/>
        <v>0</v>
      </c>
      <c r="EY18" s="21">
        <f t="shared" si="23"/>
        <v>12</v>
      </c>
      <c r="EZ18" s="21">
        <f t="shared" si="24"/>
        <v>0</v>
      </c>
      <c r="FA18" s="15">
        <v>0</v>
      </c>
      <c r="FB18" s="15">
        <v>0</v>
      </c>
      <c r="FC18" s="21">
        <f t="shared" si="25"/>
        <v>0</v>
      </c>
      <c r="FD18" s="15">
        <v>0</v>
      </c>
      <c r="FE18" s="15">
        <v>6</v>
      </c>
      <c r="FF18" s="15">
        <v>0</v>
      </c>
      <c r="FG18" s="15">
        <v>0</v>
      </c>
      <c r="FH18" s="15">
        <v>1</v>
      </c>
      <c r="FI18" s="15">
        <v>0</v>
      </c>
      <c r="FJ18" s="15">
        <v>10</v>
      </c>
      <c r="FK18" s="15">
        <v>10</v>
      </c>
      <c r="FL18" s="15">
        <v>0</v>
      </c>
      <c r="FM18" s="15">
        <v>0</v>
      </c>
      <c r="FN18" s="15">
        <v>0</v>
      </c>
      <c r="FO18" s="15">
        <v>0</v>
      </c>
      <c r="FP18" s="15">
        <v>0</v>
      </c>
      <c r="FQ18" s="15">
        <v>85</v>
      </c>
      <c r="FR18" s="15">
        <v>4</v>
      </c>
      <c r="FS18" s="21">
        <f t="shared" si="26"/>
        <v>17</v>
      </c>
      <c r="FT18" s="15">
        <v>0</v>
      </c>
      <c r="FU18" s="15">
        <v>0</v>
      </c>
      <c r="FV18" s="15">
        <v>0</v>
      </c>
      <c r="FW18" s="15">
        <v>0</v>
      </c>
      <c r="FX18" s="15">
        <v>0</v>
      </c>
      <c r="FY18" s="15">
        <v>0</v>
      </c>
      <c r="FZ18" s="15">
        <v>0</v>
      </c>
      <c r="GA18" s="15">
        <v>0</v>
      </c>
      <c r="GB18" s="15">
        <v>0</v>
      </c>
      <c r="GC18" s="15">
        <v>0</v>
      </c>
      <c r="GD18" s="15">
        <v>0</v>
      </c>
      <c r="GE18" s="15">
        <v>0</v>
      </c>
      <c r="GF18" s="15">
        <v>0</v>
      </c>
      <c r="GG18" s="15">
        <v>0</v>
      </c>
      <c r="GH18" s="15">
        <v>0</v>
      </c>
      <c r="GI18" s="15">
        <v>0</v>
      </c>
      <c r="GJ18" s="15">
        <v>0</v>
      </c>
      <c r="GK18" s="15">
        <v>0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0</v>
      </c>
      <c r="GX18" s="15">
        <v>1</v>
      </c>
      <c r="GY18" s="15" t="s">
        <v>543</v>
      </c>
      <c r="GZ18" s="15" t="s">
        <v>251</v>
      </c>
      <c r="HA18" s="15">
        <v>2</v>
      </c>
      <c r="HB18" s="15">
        <v>0</v>
      </c>
      <c r="HC18" s="15" t="s">
        <v>544</v>
      </c>
      <c r="HD18" s="15" t="s">
        <v>251</v>
      </c>
      <c r="HE18" s="15">
        <v>1</v>
      </c>
      <c r="HF18" s="15">
        <v>1</v>
      </c>
      <c r="HG18" s="15">
        <v>0</v>
      </c>
      <c r="HH18" s="15">
        <v>0</v>
      </c>
      <c r="HI18" s="15">
        <v>0</v>
      </c>
      <c r="HJ18" s="15">
        <v>2</v>
      </c>
      <c r="HK18" s="15">
        <v>0</v>
      </c>
      <c r="HL18" s="15" t="s">
        <v>545</v>
      </c>
      <c r="HM18" s="15" t="s">
        <v>546</v>
      </c>
      <c r="HN18" s="15">
        <v>1</v>
      </c>
      <c r="HO18" s="15">
        <v>0</v>
      </c>
      <c r="HP18" s="15">
        <v>1</v>
      </c>
      <c r="HQ18" s="15" t="s">
        <v>215</v>
      </c>
      <c r="HR18" s="15">
        <v>3</v>
      </c>
      <c r="HS18" s="15"/>
      <c r="HT18" s="15">
        <v>0</v>
      </c>
      <c r="HU18" s="15">
        <v>0</v>
      </c>
      <c r="HV18" s="15">
        <v>1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15">
        <v>0</v>
      </c>
      <c r="IC18" s="15">
        <v>0</v>
      </c>
      <c r="ID18" s="15">
        <v>6</v>
      </c>
      <c r="IE18" s="15">
        <v>0</v>
      </c>
      <c r="IF18" s="15">
        <v>2</v>
      </c>
      <c r="IG18" s="15">
        <v>0</v>
      </c>
      <c r="IH18" s="15" t="s">
        <v>547</v>
      </c>
      <c r="II18" s="15">
        <v>0</v>
      </c>
      <c r="IJ18" s="25">
        <v>28000</v>
      </c>
      <c r="IK18" s="15">
        <v>282</v>
      </c>
      <c r="IL18" s="25">
        <v>6000</v>
      </c>
      <c r="IM18" s="15">
        <v>17</v>
      </c>
      <c r="IN18" s="15">
        <v>3</v>
      </c>
      <c r="IO18" s="15">
        <v>1</v>
      </c>
      <c r="IP18" s="15">
        <v>27</v>
      </c>
      <c r="IQ18" s="15">
        <v>13</v>
      </c>
      <c r="IR18" s="15">
        <v>14</v>
      </c>
      <c r="IS18" s="15">
        <v>27</v>
      </c>
      <c r="IT18" s="15">
        <v>0</v>
      </c>
      <c r="IU18" s="15">
        <v>2</v>
      </c>
      <c r="IV18" s="15">
        <v>48</v>
      </c>
      <c r="IW18" s="15">
        <v>1</v>
      </c>
      <c r="IX18" s="15">
        <v>100</v>
      </c>
      <c r="IY18" s="47">
        <v>29253</v>
      </c>
      <c r="IZ18" s="7">
        <v>281.44569599999994</v>
      </c>
      <c r="JA18" s="47">
        <v>6077</v>
      </c>
      <c r="JB18" s="7">
        <v>16.909085999999999</v>
      </c>
      <c r="JC18" s="47">
        <v>3</v>
      </c>
      <c r="JD18" s="47">
        <v>3</v>
      </c>
      <c r="JE18" s="47">
        <v>27</v>
      </c>
      <c r="JF18" s="47">
        <v>13</v>
      </c>
      <c r="JG18" s="47">
        <v>14</v>
      </c>
      <c r="JH18" s="47">
        <v>27</v>
      </c>
      <c r="JI18" s="47">
        <v>0</v>
      </c>
      <c r="JJ18" s="47">
        <v>48.148148148148145</v>
      </c>
      <c r="JK18" s="47">
        <v>40.319749640086883</v>
      </c>
      <c r="JL18" s="47">
        <v>100</v>
      </c>
      <c r="JM18" s="47">
        <v>99.979286945642286</v>
      </c>
      <c r="JN18" s="35">
        <f t="shared" si="27"/>
        <v>56.666666666666671</v>
      </c>
      <c r="JO18" s="31">
        <f t="shared" si="39"/>
        <v>35</v>
      </c>
      <c r="JP18" s="37">
        <v>2</v>
      </c>
      <c r="JQ18" s="34">
        <f t="shared" si="28"/>
        <v>3</v>
      </c>
      <c r="JR18" s="36">
        <f t="shared" si="29"/>
        <v>1</v>
      </c>
      <c r="JS18" s="38">
        <f t="shared" si="30"/>
        <v>27</v>
      </c>
      <c r="JT18" s="40">
        <v>99.979286945642286</v>
      </c>
      <c r="JU18" s="40">
        <f t="shared" si="31"/>
        <v>99.979286945642286</v>
      </c>
      <c r="JV18" s="42">
        <f t="shared" si="32"/>
        <v>0</v>
      </c>
      <c r="JW18" s="38">
        <f t="shared" si="33"/>
        <v>27</v>
      </c>
      <c r="JX18" s="39">
        <v>5</v>
      </c>
      <c r="JY18" s="37">
        <v>5</v>
      </c>
      <c r="JZ18" s="53">
        <f t="shared" si="34"/>
        <v>5.666666666666667</v>
      </c>
      <c r="KA18" s="37">
        <f t="shared" si="35"/>
        <v>0</v>
      </c>
      <c r="KB18" s="52">
        <f t="shared" si="38"/>
        <v>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2012-09-03T08:19:21Z</dcterms:modified>
</cp:coreProperties>
</file>