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4915" windowHeight="11250" tabRatio="907"/>
  </bookViews>
  <sheets>
    <sheet name="B - Dotazník pro ÚÚP" sheetId="1" r:id="rId1"/>
  </sheets>
  <definedNames>
    <definedName name="_xlnm._FilterDatabase" localSheetId="0" hidden="1">'B - Dotazník pro ÚÚP'!$A$3:$KB$29</definedName>
  </definedNames>
  <calcPr calcId="145621"/>
</workbook>
</file>

<file path=xl/calcChain.xml><?xml version="1.0" encoding="utf-8"?>
<calcChain xmlns="http://schemas.openxmlformats.org/spreadsheetml/2006/main">
  <c r="JW5" i="1" l="1"/>
  <c r="JW6" i="1"/>
  <c r="JW7" i="1"/>
  <c r="JW8" i="1"/>
  <c r="JW9" i="1"/>
  <c r="JW10" i="1"/>
  <c r="JW11" i="1"/>
  <c r="JW12" i="1"/>
  <c r="JW13" i="1"/>
  <c r="JW14" i="1"/>
  <c r="JW15" i="1"/>
  <c r="JW16" i="1"/>
  <c r="JW17" i="1"/>
  <c r="JW18" i="1"/>
  <c r="JW19" i="1"/>
  <c r="JW20" i="1"/>
  <c r="JW21" i="1"/>
  <c r="JW22" i="1"/>
  <c r="JW23" i="1"/>
  <c r="JW24" i="1"/>
  <c r="JW25" i="1"/>
  <c r="JW26" i="1"/>
  <c r="JW27" i="1"/>
  <c r="JW28" i="1"/>
  <c r="JW29" i="1"/>
  <c r="JW4" i="1"/>
  <c r="JV9" i="1"/>
  <c r="JU5" i="1"/>
  <c r="JV5" i="1" s="1"/>
  <c r="JU6" i="1"/>
  <c r="JV6" i="1" s="1"/>
  <c r="JU7" i="1"/>
  <c r="JV7" i="1" s="1"/>
  <c r="JU8" i="1"/>
  <c r="JV8" i="1" s="1"/>
  <c r="JU9" i="1"/>
  <c r="JU10" i="1"/>
  <c r="JV10" i="1" s="1"/>
  <c r="JU11" i="1"/>
  <c r="JV11" i="1" s="1"/>
  <c r="JU12" i="1"/>
  <c r="JV12" i="1" s="1"/>
  <c r="JU13" i="1"/>
  <c r="JV13" i="1" s="1"/>
  <c r="JU14" i="1"/>
  <c r="JV14" i="1" s="1"/>
  <c r="JU15" i="1"/>
  <c r="JV15" i="1" s="1"/>
  <c r="JU16" i="1"/>
  <c r="JV16" i="1" s="1"/>
  <c r="JU17" i="1"/>
  <c r="JV17" i="1" s="1"/>
  <c r="JU18" i="1"/>
  <c r="JV18" i="1" s="1"/>
  <c r="JU19" i="1"/>
  <c r="JV19" i="1" s="1"/>
  <c r="JU20" i="1"/>
  <c r="JV20" i="1" s="1"/>
  <c r="JU21" i="1"/>
  <c r="JV21" i="1" s="1"/>
  <c r="JU22" i="1"/>
  <c r="JV22" i="1" s="1"/>
  <c r="JU23" i="1"/>
  <c r="JV23" i="1" s="1"/>
  <c r="JU24" i="1"/>
  <c r="JV24" i="1" s="1"/>
  <c r="JU25" i="1"/>
  <c r="JV25" i="1" s="1"/>
  <c r="JU26" i="1"/>
  <c r="JV26" i="1" s="1"/>
  <c r="JU27" i="1"/>
  <c r="JV27" i="1" s="1"/>
  <c r="JU28" i="1"/>
  <c r="JV28" i="1" s="1"/>
  <c r="JU29" i="1"/>
  <c r="JV29" i="1" s="1"/>
  <c r="JU4" i="1"/>
  <c r="JV4" i="1" s="1"/>
  <c r="JQ5" i="1"/>
  <c r="JR5" i="1" s="1"/>
  <c r="JQ6" i="1"/>
  <c r="JQ7" i="1"/>
  <c r="JR7" i="1" s="1"/>
  <c r="JQ8" i="1"/>
  <c r="JR8" i="1" s="1"/>
  <c r="JQ9" i="1"/>
  <c r="JR9" i="1" s="1"/>
  <c r="JQ10" i="1"/>
  <c r="JR10" i="1" s="1"/>
  <c r="JQ11" i="1"/>
  <c r="JR11" i="1" s="1"/>
  <c r="JQ12" i="1"/>
  <c r="JR12" i="1" s="1"/>
  <c r="JQ13" i="1"/>
  <c r="JQ14" i="1"/>
  <c r="JR14" i="1" s="1"/>
  <c r="JQ15" i="1"/>
  <c r="JR15" i="1" s="1"/>
  <c r="JQ16" i="1"/>
  <c r="JR16" i="1" s="1"/>
  <c r="JQ17" i="1"/>
  <c r="JR17" i="1" s="1"/>
  <c r="JQ18" i="1"/>
  <c r="JR18" i="1" s="1"/>
  <c r="JQ19" i="1"/>
  <c r="JR19" i="1" s="1"/>
  <c r="JQ20" i="1"/>
  <c r="JR20" i="1" s="1"/>
  <c r="JQ21" i="1"/>
  <c r="JR21" i="1" s="1"/>
  <c r="JQ22" i="1"/>
  <c r="JR22" i="1" s="1"/>
  <c r="JQ23" i="1"/>
  <c r="JR23" i="1" s="1"/>
  <c r="JQ24" i="1"/>
  <c r="JR24" i="1" s="1"/>
  <c r="JQ25" i="1"/>
  <c r="JR25" i="1" s="1"/>
  <c r="JQ26" i="1"/>
  <c r="JR26" i="1" s="1"/>
  <c r="JQ27" i="1"/>
  <c r="JR27" i="1" s="1"/>
  <c r="JQ28" i="1"/>
  <c r="JR28" i="1" s="1"/>
  <c r="JQ29" i="1"/>
  <c r="JR29" i="1" s="1"/>
  <c r="JQ4" i="1"/>
  <c r="JR4" i="1" s="1"/>
  <c r="JS5" i="1"/>
  <c r="JS6" i="1"/>
  <c r="JS7" i="1"/>
  <c r="JS8" i="1"/>
  <c r="JS9" i="1"/>
  <c r="JS10" i="1"/>
  <c r="JS11" i="1"/>
  <c r="JS12" i="1"/>
  <c r="JS13" i="1"/>
  <c r="JS14" i="1"/>
  <c r="JS15" i="1"/>
  <c r="JS16" i="1"/>
  <c r="JS17" i="1"/>
  <c r="JS18" i="1"/>
  <c r="JS19" i="1"/>
  <c r="JS20" i="1"/>
  <c r="JS21" i="1"/>
  <c r="JS22" i="1"/>
  <c r="JS23" i="1"/>
  <c r="JS24" i="1"/>
  <c r="JS25" i="1"/>
  <c r="JS26" i="1"/>
  <c r="JS27" i="1"/>
  <c r="JS28" i="1"/>
  <c r="JS29" i="1"/>
  <c r="JS4" i="1"/>
  <c r="KB4" i="1" l="1"/>
  <c r="KB5" i="1"/>
  <c r="KB7" i="1"/>
  <c r="KB8" i="1"/>
  <c r="KB9" i="1"/>
  <c r="KB10" i="1"/>
  <c r="KB11" i="1"/>
  <c r="KB12" i="1"/>
  <c r="KB14" i="1"/>
  <c r="KB15" i="1"/>
  <c r="KB17" i="1"/>
  <c r="KB18" i="1"/>
  <c r="KB19" i="1"/>
  <c r="KB20" i="1"/>
  <c r="KB21" i="1"/>
  <c r="KB22" i="1"/>
  <c r="KB23" i="1"/>
  <c r="KB24" i="1"/>
  <c r="KB25" i="1"/>
  <c r="KB26" i="1"/>
  <c r="KB27" i="1"/>
  <c r="KB28" i="1"/>
  <c r="KB29" i="1"/>
  <c r="KA5" i="1"/>
  <c r="KA6" i="1"/>
  <c r="KA7" i="1"/>
  <c r="KA8" i="1"/>
  <c r="KA9" i="1"/>
  <c r="KA10" i="1"/>
  <c r="KA11" i="1"/>
  <c r="KA12" i="1"/>
  <c r="KA13" i="1"/>
  <c r="KA14" i="1"/>
  <c r="KA15" i="1"/>
  <c r="KA16" i="1"/>
  <c r="KA17" i="1"/>
  <c r="KA18" i="1"/>
  <c r="KA19" i="1"/>
  <c r="KA20" i="1"/>
  <c r="KA21" i="1"/>
  <c r="KA22" i="1"/>
  <c r="KA23" i="1"/>
  <c r="KA24" i="1"/>
  <c r="KA25" i="1"/>
  <c r="KA26" i="1"/>
  <c r="KA27" i="1"/>
  <c r="KA28" i="1"/>
  <c r="KA29" i="1"/>
  <c r="KA4" i="1"/>
  <c r="FC29" i="1" l="1"/>
  <c r="EX29" i="1"/>
  <c r="EW29" i="1"/>
  <c r="ER29" i="1"/>
  <c r="EQ29" i="1"/>
  <c r="EI29" i="1"/>
  <c r="EH29" i="1"/>
  <c r="EG29" i="1"/>
  <c r="DZ29" i="1"/>
  <c r="DY29" i="1"/>
  <c r="DX29" i="1"/>
  <c r="CZ29" i="1"/>
  <c r="CY29" i="1"/>
  <c r="BA29" i="1"/>
  <c r="AR29" i="1"/>
  <c r="AV29" i="1" s="1"/>
  <c r="AQ29" i="1"/>
  <c r="AU29" i="1" s="1"/>
  <c r="AJ29" i="1"/>
  <c r="AL29" i="1" s="1"/>
  <c r="FC28" i="1"/>
  <c r="EX28" i="1"/>
  <c r="EW28" i="1"/>
  <c r="ER28" i="1"/>
  <c r="EQ28" i="1"/>
  <c r="EI28" i="1"/>
  <c r="EH28" i="1"/>
  <c r="EG28" i="1"/>
  <c r="DZ28" i="1"/>
  <c r="DY28" i="1"/>
  <c r="DX28" i="1"/>
  <c r="CZ28" i="1"/>
  <c r="CY28" i="1"/>
  <c r="BA28" i="1"/>
  <c r="AR28" i="1"/>
  <c r="AV28" i="1" s="1"/>
  <c r="AQ28" i="1"/>
  <c r="AU28" i="1" s="1"/>
  <c r="AJ28" i="1"/>
  <c r="AL28" i="1" s="1"/>
  <c r="FC27" i="1"/>
  <c r="EX27" i="1"/>
  <c r="EW27" i="1"/>
  <c r="ER27" i="1"/>
  <c r="EQ27" i="1"/>
  <c r="EI27" i="1"/>
  <c r="EH27" i="1"/>
  <c r="EG27" i="1"/>
  <c r="DZ27" i="1"/>
  <c r="DY27" i="1"/>
  <c r="DX27" i="1"/>
  <c r="CZ27" i="1"/>
  <c r="CY27" i="1"/>
  <c r="BA27" i="1"/>
  <c r="AR27" i="1"/>
  <c r="AV27" i="1" s="1"/>
  <c r="AQ27" i="1"/>
  <c r="AU27" i="1" s="1"/>
  <c r="AJ27" i="1"/>
  <c r="AL27" i="1" s="1"/>
  <c r="FC26" i="1"/>
  <c r="EX26" i="1"/>
  <c r="EW26" i="1"/>
  <c r="ER26" i="1"/>
  <c r="EQ26" i="1"/>
  <c r="EI26" i="1"/>
  <c r="EH26" i="1"/>
  <c r="EG26" i="1"/>
  <c r="DZ26" i="1"/>
  <c r="DY26" i="1"/>
  <c r="DX26" i="1"/>
  <c r="CZ26" i="1"/>
  <c r="CY26" i="1"/>
  <c r="BA26" i="1"/>
  <c r="AR26" i="1"/>
  <c r="AV26" i="1" s="1"/>
  <c r="AQ26" i="1"/>
  <c r="AU26" i="1" s="1"/>
  <c r="AJ26" i="1"/>
  <c r="AL26" i="1" s="1"/>
  <c r="FC25" i="1"/>
  <c r="EX25" i="1"/>
  <c r="EW25" i="1"/>
  <c r="ER25" i="1"/>
  <c r="EQ25" i="1"/>
  <c r="EI25" i="1"/>
  <c r="EH25" i="1"/>
  <c r="EG25" i="1"/>
  <c r="DZ25" i="1"/>
  <c r="DY25" i="1"/>
  <c r="DX25" i="1"/>
  <c r="CZ25" i="1"/>
  <c r="CY25" i="1"/>
  <c r="BA25" i="1"/>
  <c r="AR25" i="1"/>
  <c r="AV25" i="1" s="1"/>
  <c r="AQ25" i="1"/>
  <c r="AU25" i="1" s="1"/>
  <c r="AJ25" i="1"/>
  <c r="AL25" i="1" s="1"/>
  <c r="FC24" i="1"/>
  <c r="EX24" i="1"/>
  <c r="EW24" i="1"/>
  <c r="ER24" i="1"/>
  <c r="EQ24" i="1"/>
  <c r="EI24" i="1"/>
  <c r="EH24" i="1"/>
  <c r="EG24" i="1"/>
  <c r="DZ24" i="1"/>
  <c r="DY24" i="1"/>
  <c r="DX24" i="1"/>
  <c r="CZ24" i="1"/>
  <c r="CY24" i="1"/>
  <c r="BA24" i="1"/>
  <c r="AR24" i="1"/>
  <c r="AV24" i="1" s="1"/>
  <c r="AQ24" i="1"/>
  <c r="AU24" i="1" s="1"/>
  <c r="AJ24" i="1"/>
  <c r="AL24" i="1" s="1"/>
  <c r="FC23" i="1"/>
  <c r="EX23" i="1"/>
  <c r="EW23" i="1"/>
  <c r="ER23" i="1"/>
  <c r="EQ23" i="1"/>
  <c r="EI23" i="1"/>
  <c r="EH23" i="1"/>
  <c r="EG23" i="1"/>
  <c r="DZ23" i="1"/>
  <c r="DY23" i="1"/>
  <c r="DX23" i="1"/>
  <c r="CZ23" i="1"/>
  <c r="CY23" i="1"/>
  <c r="BA23" i="1"/>
  <c r="AR23" i="1"/>
  <c r="AV23" i="1" s="1"/>
  <c r="AQ23" i="1"/>
  <c r="AU23" i="1" s="1"/>
  <c r="AJ23" i="1"/>
  <c r="AL23" i="1" s="1"/>
  <c r="FC22" i="1"/>
  <c r="EX22" i="1"/>
  <c r="EW22" i="1"/>
  <c r="ER22" i="1"/>
  <c r="EQ22" i="1"/>
  <c r="EI22" i="1"/>
  <c r="EH22" i="1"/>
  <c r="EG22" i="1"/>
  <c r="DZ22" i="1"/>
  <c r="DY22" i="1"/>
  <c r="DX22" i="1"/>
  <c r="CZ22" i="1"/>
  <c r="CY22" i="1"/>
  <c r="BA22" i="1"/>
  <c r="AR22" i="1"/>
  <c r="AV22" i="1" s="1"/>
  <c r="AQ22" i="1"/>
  <c r="AU22" i="1" s="1"/>
  <c r="AJ22" i="1"/>
  <c r="AL22" i="1" s="1"/>
  <c r="FC21" i="1"/>
  <c r="EX21" i="1"/>
  <c r="EW21" i="1"/>
  <c r="ER21" i="1"/>
  <c r="EQ21" i="1"/>
  <c r="EI21" i="1"/>
  <c r="EH21" i="1"/>
  <c r="EG21" i="1"/>
  <c r="DZ21" i="1"/>
  <c r="DY21" i="1"/>
  <c r="DX21" i="1"/>
  <c r="CZ21" i="1"/>
  <c r="CY21" i="1"/>
  <c r="BA21" i="1"/>
  <c r="AR21" i="1"/>
  <c r="AV21" i="1" s="1"/>
  <c r="AQ21" i="1"/>
  <c r="AU21" i="1" s="1"/>
  <c r="AJ21" i="1"/>
  <c r="AL21" i="1" s="1"/>
  <c r="FC20" i="1"/>
  <c r="EX20" i="1"/>
  <c r="EW20" i="1"/>
  <c r="ER20" i="1"/>
  <c r="EQ20" i="1"/>
  <c r="EI20" i="1"/>
  <c r="EH20" i="1"/>
  <c r="EG20" i="1"/>
  <c r="DZ20" i="1"/>
  <c r="DY20" i="1"/>
  <c r="DX20" i="1"/>
  <c r="CZ20" i="1"/>
  <c r="CY20" i="1"/>
  <c r="BA20" i="1"/>
  <c r="AR20" i="1"/>
  <c r="AV20" i="1" s="1"/>
  <c r="AQ20" i="1"/>
  <c r="AU20" i="1" s="1"/>
  <c r="AJ20" i="1"/>
  <c r="AL20" i="1" s="1"/>
  <c r="FC19" i="1"/>
  <c r="EX19" i="1"/>
  <c r="EW19" i="1"/>
  <c r="ER19" i="1"/>
  <c r="EQ19" i="1"/>
  <c r="EI19" i="1"/>
  <c r="EH19" i="1"/>
  <c r="EG19" i="1"/>
  <c r="DZ19" i="1"/>
  <c r="DY19" i="1"/>
  <c r="DX19" i="1"/>
  <c r="CZ19" i="1"/>
  <c r="CY19" i="1"/>
  <c r="BA19" i="1"/>
  <c r="AR19" i="1"/>
  <c r="AV19" i="1" s="1"/>
  <c r="AQ19" i="1"/>
  <c r="AU19" i="1" s="1"/>
  <c r="AJ19" i="1"/>
  <c r="AL19" i="1" s="1"/>
  <c r="FC18" i="1"/>
  <c r="EX18" i="1"/>
  <c r="EW18" i="1"/>
  <c r="ER18" i="1"/>
  <c r="EQ18" i="1"/>
  <c r="EI18" i="1"/>
  <c r="EH18" i="1"/>
  <c r="EG18" i="1"/>
  <c r="DZ18" i="1"/>
  <c r="DY18" i="1"/>
  <c r="DX18" i="1"/>
  <c r="CZ18" i="1"/>
  <c r="CY18" i="1"/>
  <c r="BA18" i="1"/>
  <c r="AR18" i="1"/>
  <c r="AV18" i="1" s="1"/>
  <c r="AQ18" i="1"/>
  <c r="AU18" i="1" s="1"/>
  <c r="AJ18" i="1"/>
  <c r="AL18" i="1" s="1"/>
  <c r="FC17" i="1"/>
  <c r="EX17" i="1"/>
  <c r="EW17" i="1"/>
  <c r="ER17" i="1"/>
  <c r="EQ17" i="1"/>
  <c r="EI17" i="1"/>
  <c r="EH17" i="1"/>
  <c r="EG17" i="1"/>
  <c r="DZ17" i="1"/>
  <c r="DY17" i="1"/>
  <c r="DX17" i="1"/>
  <c r="CZ17" i="1"/>
  <c r="CY17" i="1"/>
  <c r="BA17" i="1"/>
  <c r="AR17" i="1"/>
  <c r="AV17" i="1" s="1"/>
  <c r="AQ17" i="1"/>
  <c r="AU17" i="1" s="1"/>
  <c r="AJ17" i="1"/>
  <c r="AL17" i="1" s="1"/>
  <c r="FC16" i="1"/>
  <c r="EX16" i="1"/>
  <c r="EW16" i="1"/>
  <c r="ER16" i="1"/>
  <c r="EQ16" i="1"/>
  <c r="EI16" i="1"/>
  <c r="EH16" i="1"/>
  <c r="EG16" i="1"/>
  <c r="DZ16" i="1"/>
  <c r="DY16" i="1"/>
  <c r="DX16" i="1"/>
  <c r="CZ16" i="1"/>
  <c r="CY16" i="1"/>
  <c r="BA16" i="1"/>
  <c r="AR16" i="1"/>
  <c r="AV16" i="1" s="1"/>
  <c r="AQ16" i="1"/>
  <c r="AU16" i="1" s="1"/>
  <c r="AJ16" i="1"/>
  <c r="AL16" i="1" s="1"/>
  <c r="FC15" i="1"/>
  <c r="EX15" i="1"/>
  <c r="EW15" i="1"/>
  <c r="ER15" i="1"/>
  <c r="EQ15" i="1"/>
  <c r="EI15" i="1"/>
  <c r="EH15" i="1"/>
  <c r="EG15" i="1"/>
  <c r="DZ15" i="1"/>
  <c r="DY15" i="1"/>
  <c r="DX15" i="1"/>
  <c r="CZ15" i="1"/>
  <c r="CY15" i="1"/>
  <c r="BA15" i="1"/>
  <c r="AR15" i="1"/>
  <c r="AV15" i="1" s="1"/>
  <c r="AQ15" i="1"/>
  <c r="AU15" i="1" s="1"/>
  <c r="AJ15" i="1"/>
  <c r="AL15" i="1" s="1"/>
  <c r="FC14" i="1"/>
  <c r="EX14" i="1"/>
  <c r="EW14" i="1"/>
  <c r="ER14" i="1"/>
  <c r="EQ14" i="1"/>
  <c r="EI14" i="1"/>
  <c r="EH14" i="1"/>
  <c r="EG14" i="1"/>
  <c r="DZ14" i="1"/>
  <c r="DY14" i="1"/>
  <c r="DX14" i="1"/>
  <c r="CZ14" i="1"/>
  <c r="CY14" i="1"/>
  <c r="BA14" i="1"/>
  <c r="AR14" i="1"/>
  <c r="AV14" i="1" s="1"/>
  <c r="AQ14" i="1"/>
  <c r="AU14" i="1" s="1"/>
  <c r="AJ14" i="1"/>
  <c r="AL14" i="1" s="1"/>
  <c r="FC13" i="1"/>
  <c r="EX13" i="1"/>
  <c r="EW13" i="1"/>
  <c r="ER13" i="1"/>
  <c r="EQ13" i="1"/>
  <c r="EI13" i="1"/>
  <c r="EH13" i="1"/>
  <c r="EG13" i="1"/>
  <c r="DZ13" i="1"/>
  <c r="DY13" i="1"/>
  <c r="DX13" i="1"/>
  <c r="CZ13" i="1"/>
  <c r="CY13" i="1"/>
  <c r="BA13" i="1"/>
  <c r="AR13" i="1"/>
  <c r="AV13" i="1" s="1"/>
  <c r="AQ13" i="1"/>
  <c r="AU13" i="1" s="1"/>
  <c r="AJ13" i="1"/>
  <c r="AL13" i="1" s="1"/>
  <c r="FC12" i="1"/>
  <c r="EX12" i="1"/>
  <c r="EW12" i="1"/>
  <c r="ER12" i="1"/>
  <c r="EQ12" i="1"/>
  <c r="EI12" i="1"/>
  <c r="EH12" i="1"/>
  <c r="EG12" i="1"/>
  <c r="DZ12" i="1"/>
  <c r="DY12" i="1"/>
  <c r="DX12" i="1"/>
  <c r="CZ12" i="1"/>
  <c r="CY12" i="1"/>
  <c r="BA12" i="1"/>
  <c r="AR12" i="1"/>
  <c r="AV12" i="1" s="1"/>
  <c r="AQ12" i="1"/>
  <c r="AU12" i="1" s="1"/>
  <c r="AJ12" i="1"/>
  <c r="AL12" i="1" s="1"/>
  <c r="FC11" i="1"/>
  <c r="EX11" i="1"/>
  <c r="EW11" i="1"/>
  <c r="ER11" i="1"/>
  <c r="EQ11" i="1"/>
  <c r="EI11" i="1"/>
  <c r="EH11" i="1"/>
  <c r="EG11" i="1"/>
  <c r="DZ11" i="1"/>
  <c r="DY11" i="1"/>
  <c r="DX11" i="1"/>
  <c r="CZ11" i="1"/>
  <c r="CY11" i="1"/>
  <c r="BA11" i="1"/>
  <c r="AR11" i="1"/>
  <c r="AV11" i="1" s="1"/>
  <c r="AQ11" i="1"/>
  <c r="AU11" i="1" s="1"/>
  <c r="AJ11" i="1"/>
  <c r="AL11" i="1" s="1"/>
  <c r="FC10" i="1"/>
  <c r="EX10" i="1"/>
  <c r="EW10" i="1"/>
  <c r="ER10" i="1"/>
  <c r="EQ10" i="1"/>
  <c r="EI10" i="1"/>
  <c r="EH10" i="1"/>
  <c r="EG10" i="1"/>
  <c r="DZ10" i="1"/>
  <c r="DY10" i="1"/>
  <c r="DX10" i="1"/>
  <c r="CZ10" i="1"/>
  <c r="CY10" i="1"/>
  <c r="BA10" i="1"/>
  <c r="AR10" i="1"/>
  <c r="AV10" i="1" s="1"/>
  <c r="AQ10" i="1"/>
  <c r="AU10" i="1" s="1"/>
  <c r="AJ10" i="1"/>
  <c r="AL10" i="1" s="1"/>
  <c r="FC9" i="1"/>
  <c r="EX9" i="1"/>
  <c r="EW9" i="1"/>
  <c r="ER9" i="1"/>
  <c r="EQ9" i="1"/>
  <c r="EI9" i="1"/>
  <c r="EH9" i="1"/>
  <c r="EG9" i="1"/>
  <c r="DZ9" i="1"/>
  <c r="DY9" i="1"/>
  <c r="DX9" i="1"/>
  <c r="CZ9" i="1"/>
  <c r="CY9" i="1"/>
  <c r="BA9" i="1"/>
  <c r="AR9" i="1"/>
  <c r="AV9" i="1" s="1"/>
  <c r="AQ9" i="1"/>
  <c r="AU9" i="1" s="1"/>
  <c r="AJ9" i="1"/>
  <c r="AL9" i="1" s="1"/>
  <c r="FC8" i="1"/>
  <c r="EX8" i="1"/>
  <c r="EW8" i="1"/>
  <c r="ER8" i="1"/>
  <c r="EQ8" i="1"/>
  <c r="EI8" i="1"/>
  <c r="EH8" i="1"/>
  <c r="EG8" i="1"/>
  <c r="DZ8" i="1"/>
  <c r="DY8" i="1"/>
  <c r="DX8" i="1"/>
  <c r="CZ8" i="1"/>
  <c r="CY8" i="1"/>
  <c r="BA8" i="1"/>
  <c r="AR8" i="1"/>
  <c r="AV8" i="1" s="1"/>
  <c r="AQ8" i="1"/>
  <c r="AU8" i="1" s="1"/>
  <c r="AJ8" i="1"/>
  <c r="AL8" i="1" s="1"/>
  <c r="FC7" i="1"/>
  <c r="EX7" i="1"/>
  <c r="EW7" i="1"/>
  <c r="ER7" i="1"/>
  <c r="EQ7" i="1"/>
  <c r="EI7" i="1"/>
  <c r="EH7" i="1"/>
  <c r="EG7" i="1"/>
  <c r="DZ7" i="1"/>
  <c r="DY7" i="1"/>
  <c r="DX7" i="1"/>
  <c r="CZ7" i="1"/>
  <c r="CY7" i="1"/>
  <c r="BA7" i="1"/>
  <c r="AR7" i="1"/>
  <c r="AV7" i="1" s="1"/>
  <c r="AQ7" i="1"/>
  <c r="AU7" i="1" s="1"/>
  <c r="AJ7" i="1"/>
  <c r="AL7" i="1" s="1"/>
  <c r="FC6" i="1"/>
  <c r="EX6" i="1"/>
  <c r="EW6" i="1"/>
  <c r="ER6" i="1"/>
  <c r="EQ6" i="1"/>
  <c r="EI6" i="1"/>
  <c r="EH6" i="1"/>
  <c r="EG6" i="1"/>
  <c r="DZ6" i="1"/>
  <c r="DY6" i="1"/>
  <c r="DX6" i="1"/>
  <c r="CZ6" i="1"/>
  <c r="CY6" i="1"/>
  <c r="BA6" i="1"/>
  <c r="AR6" i="1"/>
  <c r="AV6" i="1" s="1"/>
  <c r="AQ6" i="1"/>
  <c r="AU6" i="1" s="1"/>
  <c r="AJ6" i="1"/>
  <c r="AL6" i="1" s="1"/>
  <c r="FC5" i="1"/>
  <c r="EX5" i="1"/>
  <c r="EW5" i="1"/>
  <c r="ER5" i="1"/>
  <c r="EQ5" i="1"/>
  <c r="EI5" i="1"/>
  <c r="EH5" i="1"/>
  <c r="EG5" i="1"/>
  <c r="DZ5" i="1"/>
  <c r="DY5" i="1"/>
  <c r="DX5" i="1"/>
  <c r="CZ5" i="1"/>
  <c r="CY5" i="1"/>
  <c r="BA5" i="1"/>
  <c r="AR5" i="1"/>
  <c r="AV5" i="1" s="1"/>
  <c r="AQ5" i="1"/>
  <c r="AU5" i="1" s="1"/>
  <c r="AJ5" i="1"/>
  <c r="AL5" i="1" s="1"/>
  <c r="FC4" i="1"/>
  <c r="EX4" i="1"/>
  <c r="EW4" i="1"/>
  <c r="ER4" i="1"/>
  <c r="EQ4" i="1"/>
  <c r="EI4" i="1"/>
  <c r="EH4" i="1"/>
  <c r="EG4" i="1"/>
  <c r="DZ4" i="1"/>
  <c r="DY4" i="1"/>
  <c r="DX4" i="1"/>
  <c r="CZ4" i="1"/>
  <c r="CY4" i="1"/>
  <c r="BA4" i="1"/>
  <c r="AR4" i="1"/>
  <c r="AV4" i="1" s="1"/>
  <c r="AQ4" i="1"/>
  <c r="AU4" i="1" s="1"/>
  <c r="AJ4" i="1"/>
  <c r="AL4" i="1" s="1"/>
  <c r="EZ4" i="1" l="1"/>
  <c r="EJ16" i="1"/>
  <c r="DB28" i="1"/>
  <c r="EJ7" i="1"/>
  <c r="DB8" i="1"/>
  <c r="EZ18" i="1"/>
  <c r="EZ17" i="1"/>
  <c r="EJ18" i="1"/>
  <c r="DB20" i="1"/>
  <c r="EZ25" i="1"/>
  <c r="EY21" i="1"/>
  <c r="EZ8" i="1"/>
  <c r="EZ16" i="1"/>
  <c r="EL11" i="1"/>
  <c r="JO11" i="1" s="1"/>
  <c r="EJ21" i="1"/>
  <c r="EL22" i="1"/>
  <c r="JO22" i="1" s="1"/>
  <c r="EJ15" i="1"/>
  <c r="EJ24" i="1"/>
  <c r="EK21" i="1"/>
  <c r="EJ11" i="1"/>
  <c r="EZ9" i="1"/>
  <c r="EY16" i="1"/>
  <c r="EY27" i="1"/>
  <c r="EY11" i="1"/>
  <c r="EL14" i="1"/>
  <c r="JO14" i="1" s="1"/>
  <c r="DB17" i="1"/>
  <c r="EL18" i="1"/>
  <c r="JO18" i="1" s="1"/>
  <c r="EK19" i="1"/>
  <c r="EK22" i="1"/>
  <c r="DA24" i="1"/>
  <c r="EY5" i="1"/>
  <c r="EY12" i="1"/>
  <c r="EY24" i="1"/>
  <c r="EL6" i="1"/>
  <c r="DB14" i="1"/>
  <c r="EY14" i="1"/>
  <c r="EL15" i="1"/>
  <c r="JO15" i="1" s="1"/>
  <c r="DB26" i="1"/>
  <c r="EL8" i="1"/>
  <c r="JO8" i="1" s="1"/>
  <c r="EY10" i="1"/>
  <c r="EL13" i="1"/>
  <c r="JO13" i="1" s="1"/>
  <c r="EY17" i="1"/>
  <c r="EZ22" i="1"/>
  <c r="EY26" i="1"/>
  <c r="EL5" i="1"/>
  <c r="JO5" i="1" s="1"/>
  <c r="EJ6" i="1"/>
  <c r="DB7" i="1"/>
  <c r="EK9" i="1"/>
  <c r="DA11" i="1"/>
  <c r="EY18" i="1"/>
  <c r="EJ22" i="1"/>
  <c r="EZ26" i="1"/>
  <c r="DB12" i="1"/>
  <c r="EY15" i="1"/>
  <c r="EJ4" i="1"/>
  <c r="EK6" i="1"/>
  <c r="EL9" i="1"/>
  <c r="JO9" i="1" s="1"/>
  <c r="EZ11" i="1"/>
  <c r="EZ13" i="1"/>
  <c r="EJ17" i="1"/>
  <c r="EJ19" i="1"/>
  <c r="EY19" i="1"/>
  <c r="EZ20" i="1"/>
  <c r="EZ24" i="1"/>
  <c r="EJ27" i="1"/>
  <c r="EZ28" i="1"/>
  <c r="DB29" i="1"/>
  <c r="EY8" i="1"/>
  <c r="EY9" i="1"/>
  <c r="EK12" i="1"/>
  <c r="EJ13" i="1"/>
  <c r="EK16" i="1"/>
  <c r="EJ28" i="1"/>
  <c r="EY28" i="1"/>
  <c r="EZ29" i="1"/>
  <c r="EL12" i="1"/>
  <c r="JO12" i="1" s="1"/>
  <c r="EK13" i="1"/>
  <c r="EL19" i="1"/>
  <c r="EK20" i="1"/>
  <c r="EL24" i="1"/>
  <c r="JO24" i="1" s="1"/>
  <c r="DB6" i="1"/>
  <c r="DA6" i="1"/>
  <c r="EY6" i="1"/>
  <c r="EY13" i="1"/>
  <c r="DB9" i="1"/>
  <c r="DA9" i="1"/>
  <c r="EJ14" i="1"/>
  <c r="EY22" i="1"/>
  <c r="EK23" i="1"/>
  <c r="EL26" i="1"/>
  <c r="JO26" i="1" s="1"/>
  <c r="EZ27" i="1"/>
  <c r="EZ7" i="1"/>
  <c r="EK29" i="1"/>
  <c r="EL10" i="1"/>
  <c r="DB16" i="1"/>
  <c r="DA16" i="1"/>
  <c r="EK25" i="1"/>
  <c r="DB5" i="1"/>
  <c r="EZ6" i="1"/>
  <c r="DA10" i="1"/>
  <c r="EK11" i="1"/>
  <c r="EJ12" i="1"/>
  <c r="EZ12" i="1"/>
  <c r="DA13" i="1"/>
  <c r="EZ14" i="1"/>
  <c r="DA15" i="1"/>
  <c r="EL16" i="1"/>
  <c r="EL17" i="1"/>
  <c r="JO17" i="1" s="1"/>
  <c r="DB18" i="1"/>
  <c r="EZ19" i="1"/>
  <c r="EL21" i="1"/>
  <c r="DA22" i="1"/>
  <c r="EL23" i="1"/>
  <c r="JO23" i="1" s="1"/>
  <c r="DB24" i="1"/>
  <c r="EL25" i="1"/>
  <c r="JO25" i="1" s="1"/>
  <c r="DB4" i="1"/>
  <c r="EZ5" i="1"/>
  <c r="EY7" i="1"/>
  <c r="EJ8" i="1"/>
  <c r="EZ15" i="1"/>
  <c r="DB27" i="1"/>
  <c r="EL28" i="1"/>
  <c r="JO28" i="1" s="1"/>
  <c r="DA29" i="1"/>
  <c r="EY4" i="1"/>
  <c r="EJ5" i="1"/>
  <c r="EK8" i="1"/>
  <c r="EZ23" i="1"/>
  <c r="EY29" i="1"/>
  <c r="EK5" i="1"/>
  <c r="EJ9" i="1"/>
  <c r="EK10" i="1"/>
  <c r="EK18" i="1"/>
  <c r="DA19" i="1"/>
  <c r="EL20" i="1"/>
  <c r="JO20" i="1" s="1"/>
  <c r="EJ23" i="1"/>
  <c r="EJ25" i="1"/>
  <c r="EY25" i="1"/>
  <c r="DA27" i="1"/>
  <c r="EK28" i="1"/>
  <c r="EK15" i="1"/>
  <c r="EY20" i="1"/>
  <c r="DB21" i="1"/>
  <c r="DA23" i="1"/>
  <c r="EY23" i="1"/>
  <c r="DB25" i="1"/>
  <c r="EK26" i="1"/>
  <c r="EL29" i="1"/>
  <c r="EJ29" i="1"/>
  <c r="DA4" i="1"/>
  <c r="DA5" i="1"/>
  <c r="DA18" i="1"/>
  <c r="EK4" i="1"/>
  <c r="EJ10" i="1"/>
  <c r="DA14" i="1"/>
  <c r="DB19" i="1"/>
  <c r="DB22" i="1"/>
  <c r="EL4" i="1"/>
  <c r="JO4" i="1" s="1"/>
  <c r="EL7" i="1"/>
  <c r="JO7" i="1" s="1"/>
  <c r="EZ10" i="1"/>
  <c r="DA12" i="1"/>
  <c r="DB15" i="1"/>
  <c r="EK17" i="1"/>
  <c r="DA28" i="1"/>
  <c r="DB11" i="1"/>
  <c r="DB13" i="1"/>
  <c r="EK7" i="1"/>
  <c r="EK14" i="1"/>
  <c r="EJ20" i="1"/>
  <c r="EZ21" i="1"/>
  <c r="DB23" i="1"/>
  <c r="DA25" i="1"/>
  <c r="EK24" i="1"/>
  <c r="EK27" i="1"/>
  <c r="DA7" i="1"/>
  <c r="DA8" i="1"/>
  <c r="DB10" i="1"/>
  <c r="DA17" i="1"/>
  <c r="DA21" i="1"/>
  <c r="DA20" i="1"/>
  <c r="EL27" i="1"/>
  <c r="JO27" i="1" s="1"/>
  <c r="DA26" i="1"/>
  <c r="EJ26" i="1"/>
  <c r="FS16" i="1" l="1"/>
  <c r="JZ16" i="1" s="1"/>
  <c r="FS19" i="1"/>
  <c r="FS6" i="1"/>
  <c r="JZ6" i="1" s="1"/>
  <c r="FS21" i="1"/>
  <c r="FS7" i="1"/>
  <c r="FS22" i="1"/>
  <c r="FS24" i="1"/>
  <c r="FS9" i="1"/>
  <c r="FS29" i="1"/>
  <c r="JZ29" i="1" s="1"/>
  <c r="FS8" i="1"/>
  <c r="FS5" i="1"/>
  <c r="FS10" i="1"/>
  <c r="JZ10" i="1" s="1"/>
  <c r="FS18" i="1"/>
  <c r="FS11" i="1"/>
  <c r="FS4" i="1"/>
  <c r="FS28" i="1"/>
  <c r="FS23" i="1"/>
  <c r="FS15" i="1"/>
  <c r="FS20" i="1"/>
  <c r="FS13" i="1"/>
  <c r="FS14" i="1"/>
  <c r="FS25" i="1"/>
  <c r="FS17" i="1"/>
  <c r="FS27" i="1"/>
  <c r="FS12" i="1"/>
  <c r="FS26" i="1"/>
  <c r="JN9" i="1" l="1"/>
  <c r="JZ9" i="1"/>
  <c r="JN5" i="1"/>
  <c r="JZ5" i="1"/>
  <c r="JN22" i="1"/>
  <c r="JZ22" i="1"/>
  <c r="JN25" i="1"/>
  <c r="JZ25" i="1"/>
  <c r="JN23" i="1"/>
  <c r="JZ23" i="1"/>
  <c r="JN11" i="1"/>
  <c r="JZ11" i="1"/>
  <c r="JN7" i="1"/>
  <c r="JZ7" i="1"/>
  <c r="JN12" i="1"/>
  <c r="JZ12" i="1"/>
  <c r="JN27" i="1"/>
  <c r="JZ27" i="1"/>
  <c r="JN28" i="1"/>
  <c r="JZ28" i="1"/>
  <c r="JN21" i="1"/>
  <c r="JZ21" i="1"/>
  <c r="JN17" i="1"/>
  <c r="JZ17" i="1"/>
  <c r="JN14" i="1"/>
  <c r="JZ14" i="1"/>
  <c r="JN19" i="1"/>
  <c r="JZ19" i="1"/>
  <c r="JN8" i="1"/>
  <c r="JZ8" i="1"/>
  <c r="JN15" i="1"/>
  <c r="JZ15" i="1"/>
  <c r="JN13" i="1"/>
  <c r="JZ13" i="1"/>
  <c r="JN4" i="1"/>
  <c r="JZ4" i="1"/>
  <c r="JN18" i="1"/>
  <c r="JZ18" i="1"/>
  <c r="JN26" i="1"/>
  <c r="JZ26" i="1"/>
  <c r="JN20" i="1"/>
  <c r="JZ20" i="1"/>
  <c r="JN24" i="1"/>
  <c r="JZ24" i="1"/>
</calcChain>
</file>

<file path=xl/sharedStrings.xml><?xml version="1.0" encoding="utf-8"?>
<sst xmlns="http://schemas.openxmlformats.org/spreadsheetml/2006/main" count="1043" uniqueCount="848">
  <si>
    <t>Kraj</t>
  </si>
  <si>
    <t>Identifikační údaje</t>
  </si>
  <si>
    <t>Název úřadu obce s rozšířenou působností</t>
  </si>
  <si>
    <t>Ulice</t>
  </si>
  <si>
    <t>Obec</t>
  </si>
  <si>
    <t>PSČ (bez mezery)</t>
  </si>
  <si>
    <t>ID datové schránky</t>
  </si>
  <si>
    <t>Podatelna-email</t>
  </si>
  <si>
    <t>Odbor</t>
  </si>
  <si>
    <t>Vedoucí odboru - příjmení</t>
  </si>
  <si>
    <t>Vedoucí odboru - jméno</t>
  </si>
  <si>
    <t>Vedoucí odboru - titul</t>
  </si>
  <si>
    <t>Vedoucí odboru - telefon (bez mezer)</t>
  </si>
  <si>
    <t>Vedoucí odboru - email</t>
  </si>
  <si>
    <t>Oddělení 1</t>
  </si>
  <si>
    <t>Vedoucí oddělení 1 - příjmení</t>
  </si>
  <si>
    <t>Vedoucí oddělení 1 - jméno</t>
  </si>
  <si>
    <t>Vedoucí oddělení 1 - titul</t>
  </si>
  <si>
    <t>Vedoucí oddělení 1 - telefon (bez mezer)</t>
  </si>
  <si>
    <t>Vedoucí oddělení 1 - email</t>
  </si>
  <si>
    <t>Oddělení 2</t>
  </si>
  <si>
    <t>Vedoucí oddělení 2 - příjmení</t>
  </si>
  <si>
    <t>Vedoucí oddělení 2 - jméno</t>
  </si>
  <si>
    <t>Vedoucí oddělení 2 - titul</t>
  </si>
  <si>
    <t>Vedoucí oddělení 2 - telefon (bez mezer)</t>
  </si>
  <si>
    <t>Vedoucí oddělení 2 - email</t>
  </si>
  <si>
    <t>Kontaktní osoba - příjmení</t>
  </si>
  <si>
    <t>Kontaktní osoba - jméno</t>
  </si>
  <si>
    <t>Kontaktní osoba - titul</t>
  </si>
  <si>
    <t>Kontaktní osoba - telefon (bez mezer)</t>
  </si>
  <si>
    <t>Kontaktní osoba - email, příp. e-mail útvaru</t>
  </si>
  <si>
    <t>Počet úředníků splňujících kvalifikační požadavky pro výkon územně plánovací činnosti</t>
  </si>
  <si>
    <t>Počet ostatních úředníků</t>
  </si>
  <si>
    <t>Počet ostatních zaměstnanců, kteří nejsou úředníky</t>
  </si>
  <si>
    <t>Pracovní úvazky zaměstnanců útvaru - součtem pracovních úvazků se rozumí součet všech celých, polovičních a zkrácených pracovních úvazků</t>
  </si>
  <si>
    <t>Součet pracovních úvazků úředníků splňujících kvalifikační požadavky pro výkon územně plánovací činnosti - plánovaný</t>
  </si>
  <si>
    <t>Součet pracovních úvazků úředníků splňujících kvalifikační požadavky pro výkon územně plánovací činnosti - skutečný</t>
  </si>
  <si>
    <t>Součet pracovních úvazků ostatních úředníků - plánovaný</t>
  </si>
  <si>
    <t>Součet pracovních úvazků ostatních úředníků - skutečný</t>
  </si>
  <si>
    <t>Součet pracovních úvazků ostatních zaměstnanců, kteří nejsou úředníky - plánovaný</t>
  </si>
  <si>
    <t>Součet pracovních úvazků ostatních zaměstnanců, kteří nejsou úředníky - skutečný</t>
  </si>
  <si>
    <t>Úředníci, kteří prokázali zvláštní odbornou způsobilost zkouškou</t>
  </si>
  <si>
    <t>Vykonanou do 11. 11. 2000 včetně</t>
  </si>
  <si>
    <t>Vykonanou v období od 12. 11. 2000 do 31. 12. 2005 včetně</t>
  </si>
  <si>
    <t>Vykonanou v období od 1. 1. 2006 do 31. 12. 2006 včetně</t>
  </si>
  <si>
    <t>Vykonanou od 1. 1. 2007 včetně</t>
  </si>
  <si>
    <t>Vzdělání úředníků - uvádí se počet úředníků, kteří dosáhli sledované vzdělání jako nejvyšší</t>
  </si>
  <si>
    <t>Střední bez maturitní zkoušky a základní</t>
  </si>
  <si>
    <t>Střední s maturitní zkouškou</t>
  </si>
  <si>
    <t>Vyšší odborné</t>
  </si>
  <si>
    <t>Vysokoškolské bakalářské</t>
  </si>
  <si>
    <t>Vysokoškolské magisterské (vč. doktorandského)</t>
  </si>
  <si>
    <t>Jiné</t>
  </si>
  <si>
    <t>Specifikujte</t>
  </si>
  <si>
    <t>Praxe úředníků - uvede se započitatelná praxe</t>
  </si>
  <si>
    <t>Do 5 let včetně</t>
  </si>
  <si>
    <t>Nad 5 do 10 let včetně</t>
  </si>
  <si>
    <t>Nad 10 let</t>
  </si>
  <si>
    <t>Zařazení úředníků do platových tříd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</si>
  <si>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</si>
  <si>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</si>
  <si>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</si>
  <si>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</si>
  <si>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</si>
  <si>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</si>
  <si>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Programové vybavení útvaru</t>
  </si>
  <si>
    <t>Součet pracovních úvazků úředníků, kteří aktivně spravují data, provádí analýzy a výstupy pro potřeby územního plánování v GIS a/nebo CAD a jsou zařazeni do útvaru</t>
  </si>
  <si>
    <t>Výkon přenesené působnosti úředníky splňujícími kvalifikační požadavky pro výkon územně plánovací činnosti - kvalifikovaný odhad</t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</si>
  <si>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</si>
  <si>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 a vymezení zastavěného území</t>
  </si>
  <si>
    <t>Součet pracovních úvazků, připadajících na pořizování územních studií</t>
  </si>
  <si>
    <t>Součet pracovních úvazků, připadajících na vydávání vyjádření nebo stanovisek nebo závazných stanovisek dotčeného orgánu</t>
  </si>
  <si>
    <t>Součet pracovních úvazků, připadajících na zpracování návrhů na vložení dat, resp. vkládání dat do evidence územně plánovací činnosti</t>
  </si>
  <si>
    <t>Součet pracovních úvazků, připadajících na činnosti dle stavebního zákona výše neuvedené</t>
  </si>
  <si>
    <t>Činnosti specifikujte.</t>
  </si>
  <si>
    <t>Součet pracovních úvazků, připadajících na výkon agendy podle zákona č. 106/1999 Sb.</t>
  </si>
  <si>
    <t>Součet pracovních úvazků, připadajících na činnosti vykonávané v přenesené působnosti dle jiných zákonů než stavebního zákona</t>
  </si>
  <si>
    <t>Součet pracovních úvazků, připadajících na řízení a vedení útvaru</t>
  </si>
  <si>
    <t>Podíl na výkonu přenesené působnosti ostatními úředníky - kvalifikovaný odhad</t>
  </si>
  <si>
    <t>Součet pracovních úvazků, připadajících na činnosti dle stavebního zákona</t>
  </si>
  <si>
    <t>Podíl na výkonu přenesené působnosti ostatními zaměstnanci - kvalifikovaný odhad</t>
  </si>
  <si>
    <t>Výkon samostatné působnosti - kvalifikovaný odhad</t>
  </si>
  <si>
    <t>Součet pracovních úvazků úředníků splňujících kvalifikační požadavky pro výkon územně plánovací činnosti připadajících na činnosti v samostatné působnosti</t>
  </si>
  <si>
    <t>Součet pracovních úvazků ostatních úředníků připadajících na činnosti v samostatné působnosti</t>
  </si>
  <si>
    <t>Součet pracovních úvazků ostatních zaměstnanců připadajících na činnosti v samostatné působnosti</t>
  </si>
  <si>
    <t>Součinnost s obcemi a dotčenými orgány</t>
  </si>
  <si>
    <t>Počet akcí</t>
  </si>
  <si>
    <t>Specifikujte témata těchto akcí</t>
  </si>
  <si>
    <t>Jakým způsobem zajišťuje útvar informovanost veřejnosti o své činnosti?</t>
  </si>
  <si>
    <t>Rada obcí</t>
  </si>
  <si>
    <t>Kdy byla ve správním obvodu úřadu zřízena Rada obcí pro udržitelný rozvoj území?</t>
  </si>
  <si>
    <t>Proč nebyla Rada obcí pro udržitelný rozvoj území zřízena?</t>
  </si>
  <si>
    <t>Pokud byla Rada obcí pro udržitelný rozvoj zrušena, uveďte ve kterém roce</t>
  </si>
  <si>
    <t>Proč byla Rada obcí pro udržitelný rozvoj území zrušena?</t>
  </si>
  <si>
    <t>Státní dozor zákona č. 183/2006 Sb., o územním plánování a stavebním řádu (stavební zákon), ve znění pozdějších předpisů, ve znění pozdějších předpisů</t>
  </si>
  <si>
    <t>Počet provedených úkonů podle § 171 odst. 1</t>
  </si>
  <si>
    <t>Počet výzev a rozhodnutí ukládajících povinnost zjednat nápravu - § 171 odst. 3</t>
  </si>
  <si>
    <t>Opakující se závažné nedostatky, jejich charakteristika a možné příčiny</t>
  </si>
  <si>
    <t>Pořizovatelská činnost podle zákona č. 183/2006 Sb., o územním plánování a stavebním řádu (stavební zákon), ve znění pozdějších předpisů</t>
  </si>
  <si>
    <t>Počet regulačních plánů pro vlastní obec, jejichž pořizování bylo zahájeno ve sledovaném roce - § 6 odst. 1 písm. a) a § 64 a násl.</t>
  </si>
  <si>
    <t>Počet územních studií pro vlastní obec, jejichž pořizování bylo zahájeno ve sledovaném roce - § 6 odst. 1 písm. b) a § 30 odst. 2</t>
  </si>
  <si>
    <t>Počet územních plánů pro ostatní obce ve správním území, jejichž pořizování bylo zahájeno ve sledovaném roce - § 6 odst. 1 písm. c) a § 46 a násl.</t>
  </si>
  <si>
    <t>Počet regulačních plánů pro ostatní obce ve správním území, jejichž pořizování bylo zahájeno ve sledovaném roce - § 6 odst. 1 písm. c) a § 64 a násl.</t>
  </si>
  <si>
    <t>Počet územních studií pro ostatní obce ve správním území, jejichž pořizování bylo zahájeno ve sledovaném roce - § 6 odst. 1 písm. c) a § 30 odst. 2</t>
  </si>
  <si>
    <t>Počet regulačních plánů pro vlastní obec, jejichž pořizování bylo zahájeno před sledovaným rokem - § 6 odst. 1 písm. a) a § 61 a násl.</t>
  </si>
  <si>
    <t>Počet územních studií pro vlastní obec, jejichž pořizování bylo zahájeno před sledovaným rokem - § 6 odst. 1 písm. b) a § 30 odst. 2</t>
  </si>
  <si>
    <t>Počet územních plánů pro ostatní obce ve správním území, jejichž pořizování bylo zahájeno před sledovaným rokem - § 6 odst. 1 písm. c) a § 46 a násl.</t>
  </si>
  <si>
    <t>Počet regulačních plánů pro ostatní obce ve správním území, jejichž pořizování bylo zahájeno před sledovaným rokem - § 6 odst. 1 písm. c) a § 61 a násl.</t>
  </si>
  <si>
    <t>Počet územních studií pro ostatní obce ve správním území, jejichž pořizování bylo zahájeno před sledovaným rokem - § 6 odst. 1 písm. c) a § 30 odst. 2</t>
  </si>
  <si>
    <t>Počet změn územního plánu pro vlastní obec, jejichž pořizování bylo zahájeno ve sledovaném roce - § 6 odst. 1 písm. a), § 46 a násl., § 55</t>
  </si>
  <si>
    <t>Počet změn regulačních plánů pro vlastní obec, jejichž pořizování bylo zahájeno ve sledovaném roce - § 6 odst. 1 písm. a), § 61 a násl. a § 71</t>
  </si>
  <si>
    <t>Počet změn územních plánů pro ostatní obce ve správním území, jejichž pořizování bylo zahájeno ve sledovaném roce - § 6 odst. 1 písm. c) a § 46 a násl.</t>
  </si>
  <si>
    <t>Počet změn regulačních plánů pro ostatní obce ve správním území, jejichž pořizování bylo zahájeno ve sledovaném roce - § 6 odst. 1 písm. c), § 61 a násl. a § 71</t>
  </si>
  <si>
    <t>Počet změn územního plánu pro vlastní obec, jejichž pořizování bylo zahájeno před sledovaným rokem - § 6 odst. 1 písm. a), § 46 a násl., § 55</t>
  </si>
  <si>
    <t>Počet změn regulačních plánů pro vlastní obec, jejichž pořizování bylo zahájeno před sledovaným rokem - § 6 odst. 1 písm. a), § 61 a násl. a § 71</t>
  </si>
  <si>
    <t>Počet změn územních plánů pro ostatní obce ve správním území, jejichž pořizování bylo zahájeno před sledovaným rokem - § 6 odst. 1 písm. c) a § 46 a násl.</t>
  </si>
  <si>
    <t>Počet změn regulačních plánů pro ostatní obce ve správním území, jejichž pořizování bylo zahájeno před sledovaným rokem - § 6 odst. 1 písm. c), § 61 a násl. a § 71</t>
  </si>
  <si>
    <t>Počet územních plánů, jejichž úprava byla zahájena ve sledovaném roce - § 188 odst. 1</t>
  </si>
  <si>
    <t>Počet pořizovaných územních plánů, jejichž úprava byla zahájena před sledovaným rokem - § 188 odst. 1</t>
  </si>
  <si>
    <t>Počet územních plánů vydaných ve sledovaném roce - § 54</t>
  </si>
  <si>
    <t>Počet změn územních plánů vydaných ve sledovaném roce - § 54</t>
  </si>
  <si>
    <t>Počet regulačních plánů vydaných ve sledovaném roce - § 69</t>
  </si>
  <si>
    <t>Počet změn regulačních plánů vydaných ve sledovaném roce - § 69</t>
  </si>
  <si>
    <t>Počet územních studií, u nichž byla ve sledovaném roce schválena možnost využití - § 30 odst. 4</t>
  </si>
  <si>
    <t>Počet zpráv o uplatňování územních plánů předložených zastupitelstvům - § 55 odst. 1</t>
  </si>
  <si>
    <t>Počet žádostí o pořízení územně plánovací dokumentace nebo její změny podaných obcemi - § 6 odst. 1 písm. c)</t>
  </si>
  <si>
    <t>Počet stanovisek k návrhu na pořízení územního plánu - § 46 odst. 3</t>
  </si>
  <si>
    <t>Počet nevyřízených žádostí obcí o pořízení územně plánovací dokumentace nebo její změny</t>
  </si>
  <si>
    <t>Počet podaných žádostí o pořízení vymezení zastavěného území - § 6 odst. 1 písm. d) a § 59 odst. 1</t>
  </si>
  <si>
    <t>Počet pořizovaných vymezení zastavěného území - § 59 odst. 3 a násl.</t>
  </si>
  <si>
    <t>Počet vydaných vymezení zastavěného území - § 60</t>
  </si>
  <si>
    <t>Počet nevyřízených žádostí o pořízení vymezení zastavěného území - § 59 odst. 3</t>
  </si>
  <si>
    <t>Počet stanovisek, závazných stanovisek, vyjádření, sdělení apod. jako dotčeného orgánu podle stavebního zákona - § 6 odst. 1 písm. e) a f)</t>
  </si>
  <si>
    <t>Počet vydaných územně plánovacích informací - § 21 odst. 1</t>
  </si>
  <si>
    <t>Správní žaloby podle zákona č. 150/2002 Sb., soudní řád správní, ve znění pozdějších předpisů</t>
  </si>
  <si>
    <t>Počet správních žalob s návrhem na zrušení opatření obecné povahy - kterými byly vydány územní plány/jejich změny - nebo jejich částí podaných ve sledovaném roce</t>
  </si>
  <si>
    <t>Počet neukončených správních žalob s návrhem na zrušení opatření obecné povahy - kterými byly vydány územní plány/jejich změny - nebo jejich částí podaných před sledovaným rokem</t>
  </si>
  <si>
    <t>Počet rozsudků, jimiž byly návrhy na zrušení opatření obecné povahy - kterými byly vydány územní plány/jejich změny - nebo jejich částí soudem odmítnuty a/nebo zamítnuty</t>
  </si>
  <si>
    <t>Počet rozsudků, jimiž bylo návrhům na zrušení opatření obecné povahy - kterými byly vydány územní plány/jejich změny - nebo jejich částí vyhověno v plném rozsahu</t>
  </si>
  <si>
    <t>Počet rozsudků, jimiž bylo návrhům na zrušení opatření obecné povahy - kterými byly vydány územní plány/jejich změny - nebo jejich částí vyhověno částečně</t>
  </si>
  <si>
    <t>Počet správních žalob s návrhem na zrušení opatření obecné povahy - kterými byly vydány regulační plány/jejich změny - nebo jejich částí podaných ve sledovaném roce</t>
  </si>
  <si>
    <t>Počet správních žalob s návrhem na zrušení opatření obecné povahy - kterými byly vydány regulační plány/jejich změny - nebo jejich částí podaných před sledovaným rokem</t>
  </si>
  <si>
    <t>Počet rozsudků, jimiž byly návrhy na zrušení opatření obecné povahy - kterými byly vydány regulační plány/jejich změny - nebo jejich částí soudem odmítnuty a zamítnuty</t>
  </si>
  <si>
    <t>Počet rozsudků, jimiž bylo návrhům na zrušení opatření obecné povahy - kterými byly vydány regulační plány/jejich změny - nebo jejich částí vyhověno v plném rozsahu</t>
  </si>
  <si>
    <t>Počet rozsudků, jimiž bylo návrhům na zrušení opatření obecné povahy - kterými byly vydány regulační plány/jejich změny - nebo jejich částí vyhověno částečně</t>
  </si>
  <si>
    <t>Počet správních žalob s návrhem na zrušení opatření obecné povahy - kterými byla vydána vymezení zastavěných území - nebo jejich částí podaných ve sledovaném roce</t>
  </si>
  <si>
    <t>Počet správních žalob s návrhem na zrušení opatření obecné povahy - kterými byla vydána vymezení zastavěných území - nebo jejich částí podaných před sledovaným rokem</t>
  </si>
  <si>
    <t>Počet rozsudků, jimiž byly návrhy na zrušení opatření obecné povahy - kterými byla vydána vymezení zastavěných území - nebo jejich částí soudem odmítnuty a zamítnuty</t>
  </si>
  <si>
    <t>Počet rozsudků, jimiž bylo návrhům na zrušení opatření obecné povahy - kterými byla vydána vymezení zastavěných území - nebo jejich částí vyhověno v plném rozsahu</t>
  </si>
  <si>
    <t>Počet rozsudků, jimiž bylo návrhům na zrušení opatření obecné povahy - kterými byla vydána vymezení zastavěných území - nebo jejich částí vyhověno částečně</t>
  </si>
  <si>
    <t>Počet správních žalob s návrhem na zrušení opatření obecné povahy - kterými byla vydána územní opatření o asanaci nebo územní opatření o stavební uzávěře - nebo jejich částí podaných ve sledovaném roce</t>
  </si>
  <si>
    <t>Počet neukončených správních žalob s návrhem na zrušení opatření obecné povahy - kterými byla vydána územní opatření o asanaci nebo územní opatření o stavební uzávěře - nebo jejich částí podaných před sledovaným rokem</t>
  </si>
  <si>
    <t>Počet rozsudků, jimiž byly návrhy na zrušení obecné povahy - kterými byla vydána územní opatření o asanaci nebo územní opatření o stavební uzávěře - nebo jejich částí soudem odmítnuty a zamítnuty</t>
  </si>
  <si>
    <t>Počet rozsudků, jimiž bylo návrhům na zrušení obecné povahy - kterými byla vydána územní opatření o asanaci nebo územní opatření o stavební uzávěře - nebo jejich částí vyhověno v plném rozsahu</t>
  </si>
  <si>
    <t>Počet rozsudků, jimiž bylo návrhům na zrušení obecné povahy - kterými byla vydána územní opatření o asanaci nebo územní opatření o stavební uzávěře - nebo jejich částí vyhověno částečně</t>
  </si>
  <si>
    <t>Poskytování informací útvarem podle zákona č. 106/1999 Sb., o svobodném přístupu k informacím, ve znění pozdějších předpisů</t>
  </si>
  <si>
    <t>Počet žádostí o informace - § 13</t>
  </si>
  <si>
    <t>Počet vydaných informací - § 4</t>
  </si>
  <si>
    <t>Počet rozhodnutí o odmítnutí žádosti o informace (její části) - § 15</t>
  </si>
  <si>
    <t>Počet rozhodnutí o odmítnutí žádosti o informace (její části), která byla v odvolacím řízení zrušena - § 16</t>
  </si>
  <si>
    <t>Počet rozhodnutí o odmítnutí žádosti o informace (její části), která byla v soudním přezkumu zrušena</t>
  </si>
  <si>
    <t>Počet stížností na postup útvaru při vyřizování žádosti o informace - § 16a odst. 1</t>
  </si>
  <si>
    <t>Počet rozhodnutí, v nichž nadřízený orgán postup útvaru jako povinného subjektu potvrdil - § 16a odst. 6 písm. a)</t>
  </si>
  <si>
    <t>Stížnosti podle zákona č. 500/2004 Sb., správní řád, ve znění pozdějších předpisů</t>
  </si>
  <si>
    <t>Počet prošetřovaných stížností - § 175 odst. 4</t>
  </si>
  <si>
    <t>Počet stížností, které byly shledány důvodnými - § 175 odst. 6</t>
  </si>
  <si>
    <t>Opakující se závažné stížnosti, jejich charakteristika a možné příčiny</t>
  </si>
  <si>
    <t>Hodnocení metodické pomoci</t>
  </si>
  <si>
    <t>Uveďte důvody vašeho hodnocení, případně hodnoťte jinak!</t>
  </si>
  <si>
    <t>Jaká jsou doporučení pro zlepšení metodické pomoci krajského úřadu?</t>
  </si>
  <si>
    <t>Jaká jsou doporučení pro zlepšení metodické pomoci MMR?</t>
  </si>
  <si>
    <t>Jaká jsou doporučení pro zlepšení součinnosti krajského úřadu, úřadu územního plánování a obcí?</t>
  </si>
  <si>
    <t>Upřednostňovaná forma metodické pomoci</t>
  </si>
  <si>
    <t>Pokud vám vyhovuje jiná forma, uveďte jaká</t>
  </si>
  <si>
    <t>Hodnocení podmínek pro výkon agendy</t>
  </si>
  <si>
    <t>Jaká jsou doporučení pro zlepšení podmínek výkonu státní správy na vašem úřadě?</t>
  </si>
  <si>
    <t>Jak je útvar začleněn do organizační struktury vašeho úřadu?</t>
  </si>
  <si>
    <t>V případě, že část územně plánovací činností útvaru je zajišťována nákupem služeb, uveďte její druh!</t>
  </si>
  <si>
    <t>V jakém formátu předáváte stavebním úřadům data územně analytických podkladů?</t>
  </si>
  <si>
    <t>SHP</t>
  </si>
  <si>
    <t>PNG</t>
  </si>
  <si>
    <t>Uveďte počet poskytovatelů, kteří dlouhodobě neposkytují údaje o území pro územně analytické podklady!</t>
  </si>
  <si>
    <t>Uveďte čísla jevů, kterých se to týká!</t>
  </si>
  <si>
    <t>Počet územních plánů, které pořizovaly obce podle § 6 odst. 2 a předaly je útvaru</t>
  </si>
  <si>
    <t>Počet změn územních plánů, které pořizovaly obce podle § 6 odst. 2 a předaly je útvaru</t>
  </si>
  <si>
    <t>Počet územních plánů, které pořizoval útvar, ve vektorové formě</t>
  </si>
  <si>
    <t>Počet územních plánů, které pořizovaly obce podle § 6 odst. 2 a předaly je útvaru ve vektorové formě</t>
  </si>
  <si>
    <t>Počet změn územních plánů, které pořizoval, útvar ve vektorové formě</t>
  </si>
  <si>
    <t>Počet změn územních plánů, které pořizovaly obce podle § 6 odst. 2 a předaly je útvaru ve vektorové formě</t>
  </si>
  <si>
    <t>Jaké nejčastější nebo nejzávažnější problémy řešíte při územně plánovací činnosti</t>
  </si>
  <si>
    <t>Uveďte případné další podněty</t>
  </si>
  <si>
    <t>Statistika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</si>
  <si>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</si>
  <si>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</si>
  <si>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</si>
  <si>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</si>
  <si>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</si>
  <si>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</si>
  <si>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</si>
  <si>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</si>
  <si>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</si>
  <si>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Počet obcí s platnou územně plánovací dokumentací</t>
  </si>
  <si>
    <t>Počet obcí s aktuální urbanistickou studií pořízenou podle zákona č. 50/1976 Sb.</t>
  </si>
  <si>
    <t>Podíl obcí s platným územním plánem pořízeným podle zákona č. 183/2006 Sb. z celkového počtu obcí</t>
  </si>
  <si>
    <t>Pokrytí území platným územním plánem pořízeným podle zákona č. 183/2006 Sb.</t>
  </si>
  <si>
    <t>Podíl obcí s platnou územně plánovací dokumentací z celkového počtu obcí</t>
  </si>
  <si>
    <t>Pokrytí území platnou územně plánovací dokumentací</t>
  </si>
  <si>
    <t>Zaměstnanci útvaru</t>
  </si>
  <si>
    <t>Číslo popisné / orientační</t>
  </si>
  <si>
    <t>Jitka</t>
  </si>
  <si>
    <t>Ing.</t>
  </si>
  <si>
    <t>Jana</t>
  </si>
  <si>
    <t>Středočeský</t>
  </si>
  <si>
    <t>Městský úřad Benešov</t>
  </si>
  <si>
    <t>Masarykovo náměstí</t>
  </si>
  <si>
    <t>Benešov</t>
  </si>
  <si>
    <t>cb4bwan</t>
  </si>
  <si>
    <t>mu-bene@benesov-city.cz</t>
  </si>
  <si>
    <t>Odbor výstavby a územního plánování</t>
  </si>
  <si>
    <t>Tichovská</t>
  </si>
  <si>
    <t>Iva</t>
  </si>
  <si>
    <t>tichovska@benesov-city.cz</t>
  </si>
  <si>
    <t>Oddělení územního plánování</t>
  </si>
  <si>
    <t>GIS činnost, pořizování ÚAP a podpůrné činnosti v oblasti pořizování ÚPD.</t>
  </si>
  <si>
    <t>Prostřednictvím městského zpravodaje a internetových stránek.</t>
  </si>
  <si>
    <t>Nedostatek lidkých a finančních zdrojů. Samospráva má již existující uskupení v rámci programu Leader.</t>
  </si>
  <si>
    <t>Nedodávání změn územních plánů obcí ve správním obvodu ÚÚP.</t>
  </si>
  <si>
    <t>Vstřícnost pracovníků včetně jejich odborné kvalifikace.</t>
  </si>
  <si>
    <t>Odbornost úředníků ministerstva.</t>
  </si>
  <si>
    <t>Navrhnout standardy GIS dat, které by způsobily snížení činností souvisejících spojených s jejich tvorbou, správou a využíváním.</t>
  </si>
  <si>
    <t>Více času na informovanost, pořádání vzdělávání v cyklech několika dnů (např. 4 krát 2 dny).</t>
  </si>
  <si>
    <t>Rozpor mezi samosprávnou mající zájem na snižování nákladů a oproti tomu, vyšší požadavky kladené na výkon přenesené působnosti.</t>
  </si>
  <si>
    <t>Problematika datových modelů např. u územně analytických podkladů. Nutná konverze dat od poskytovatelů údajů. Vyžadovaná odbornost k problematice programů GIS a současně právních předpisů k problematice územního plánování.</t>
  </si>
  <si>
    <t>Oddělení začleněno pod odbor výstavby a územního plánování. Kompetenčně zařazeno do kompetencí starosty města.</t>
  </si>
  <si>
    <t>Samospráva si neuvědomuje veškeré činnosti a rozsah přenesené působnosti.</t>
  </si>
  <si>
    <t>Činnosti v problematice GISu jsou v některých případech zajišťovány externím subjektem. Vyvstává zde následně problematika kontroly zpracování externím subjektem.</t>
  </si>
  <si>
    <t>GIS - shp, datový model Hydrosoftu Veleslavín</t>
  </si>
  <si>
    <t>Obce nemají povinnost (?) předávat ÚPD i v digitální podobě.</t>
  </si>
  <si>
    <t>Ve stavebním zákoně není odkazováno na strategické rozvojové plány obcí a měst, které vznikají za účasti veřejnosti.</t>
  </si>
  <si>
    <t>Městský úřad Beroun</t>
  </si>
  <si>
    <t>Husovo náměstí</t>
  </si>
  <si>
    <t>Beroun</t>
  </si>
  <si>
    <t>2gubtq5</t>
  </si>
  <si>
    <t>posta@muberoun.cz</t>
  </si>
  <si>
    <t>územního plánování a regionálního rozvoj</t>
  </si>
  <si>
    <t>Vilhelmová</t>
  </si>
  <si>
    <t>Dana</t>
  </si>
  <si>
    <t>Ing. arch.</t>
  </si>
  <si>
    <t>uprr@muberoun.cz</t>
  </si>
  <si>
    <t>Míka</t>
  </si>
  <si>
    <t>Jiří</t>
  </si>
  <si>
    <t>uprr6@muberoun.cz</t>
  </si>
  <si>
    <t>porada starostů</t>
  </si>
  <si>
    <t>internet, elektronická pošta, porady starostů, tisk</t>
  </si>
  <si>
    <t>nezájem starostů</t>
  </si>
  <si>
    <t>vstřícnost, odbornost, rychlost</t>
  </si>
  <si>
    <t>vstřícnost, odbornost, rychlost dle časových možností</t>
  </si>
  <si>
    <t>osobní setkávání</t>
  </si>
  <si>
    <t>útvar je samostaným odborem městského úřadu, součástí odboru je dále památková péče a úsek dotací</t>
  </si>
  <si>
    <t>ÚAP, ÚP</t>
  </si>
  <si>
    <t>5,6,7,8,9,10,43,45,46,47,49,53,66,97,102,103,104</t>
  </si>
  <si>
    <t>DO: CHKO - podmínky prostorového uspořádání - podrobnosti, odbor dopravy - dopravní napojení ploch - šířka veřejných prostranství, HZS - podrobnosti požadavků; s projektanty: struktura obsahu ÚP (výrok, odůvodnění), chyby ve zpracování návrhu ÚP</t>
  </si>
  <si>
    <t>Městský úřad Brandýs nad Labem-Stará Boleslav</t>
  </si>
  <si>
    <t>Brandýs nad Labem - Stará Boleslav</t>
  </si>
  <si>
    <t>c5hb7xy</t>
  </si>
  <si>
    <t>Územního rozvoje a památkové péče</t>
  </si>
  <si>
    <t>Havlíček</t>
  </si>
  <si>
    <t>Pavel</t>
  </si>
  <si>
    <t>pavel.havlicek@brandysko.cz</t>
  </si>
  <si>
    <t>asistent@brandysko.cz</t>
  </si>
  <si>
    <t>www.stránky</t>
  </si>
  <si>
    <t>nebyl zájem o zřízení</t>
  </si>
  <si>
    <t>Dle mého názoru je možná málo úředníků na rozsah prováděné činnosti</t>
  </si>
  <si>
    <t>Z důvodu malého počtu pracovníků</t>
  </si>
  <si>
    <t>Městský úřad Čáslav</t>
  </si>
  <si>
    <t>Čáslav</t>
  </si>
  <si>
    <t>ffnbe7e</t>
  </si>
  <si>
    <t>posta@meucaslav.cz</t>
  </si>
  <si>
    <t>odbor výstavby a regionálního rozvoje</t>
  </si>
  <si>
    <t>Obořilová</t>
  </si>
  <si>
    <t>Ladislava</t>
  </si>
  <si>
    <t>oborilova@meucaslav.cz</t>
  </si>
  <si>
    <t>Plechatová</t>
  </si>
  <si>
    <t>Martina</t>
  </si>
  <si>
    <t>plechatova@meucaslav.cz</t>
  </si>
  <si>
    <t>nevíme</t>
  </si>
  <si>
    <t>Porady a semináře by nám vyhovovali pouze jednodenní a na místě dostupném vlakovou nebo autobusovou dopravou.</t>
  </si>
  <si>
    <t>konzultace</t>
  </si>
  <si>
    <t>je začleněn do odboru výstavby a regionálního rozvoje</t>
  </si>
  <si>
    <t>územně analytické podklady</t>
  </si>
  <si>
    <t>Městský úřad Černošice</t>
  </si>
  <si>
    <t>Riegrova</t>
  </si>
  <si>
    <t>Černošice</t>
  </si>
  <si>
    <t>u46bwy4</t>
  </si>
  <si>
    <t>podatelna@mestocernosice.cz</t>
  </si>
  <si>
    <t>územního plánování a stavebního řádu</t>
  </si>
  <si>
    <t>Ušiaková</t>
  </si>
  <si>
    <t>Helena</t>
  </si>
  <si>
    <t>stavebni@mestocernosice.cz</t>
  </si>
  <si>
    <t>helena.usiakova@mestocernosice.cz</t>
  </si>
  <si>
    <t>Setkání starostů</t>
  </si>
  <si>
    <t>nebyl dán souhlas se zřízením rady všemi obcemi</t>
  </si>
  <si>
    <t>Na konkrétní dotazy ochotně odpoví. Nedostatečné informování ÚÚP o pořízených studiích týkajících se řešeného území. Malá metodická podpora a častější kontakt s ÚÚP.</t>
  </si>
  <si>
    <t>Častější společná setkání ÚÚP v rámci kraje (v současnosti pouze 1x ročně).</t>
  </si>
  <si>
    <t>Někdy jsou metodiky vydávány příliš pozdě.</t>
  </si>
  <si>
    <t>Nemáme žádné informace o školeních starostů pořádaných krajem.</t>
  </si>
  <si>
    <t>co nejvíce informací na webu, o důležitých podkladech informovat v sekci územního plánování na krajském webu</t>
  </si>
  <si>
    <t>Personální i technické vybavení plně vyhovuje.</t>
  </si>
  <si>
    <t>Chybí dotace na pořízení potřebných studií.</t>
  </si>
  <si>
    <t>Společný odbor územního plánování a stavebního řádu.</t>
  </si>
  <si>
    <t>Občasná externí spolupráce při pořizování ÚAP</t>
  </si>
  <si>
    <t>Na požádání poskytujeme i vektor</t>
  </si>
  <si>
    <t>A67 - 70, A93, 94, 114, 118</t>
  </si>
  <si>
    <t>všechny</t>
  </si>
  <si>
    <t>nepřesná a neúplná data od poskytovatelů ÚAP, nedostatečná znalost SZ a souvisejících právních předpisů ze strany zpracovatelů ÚP, neoprávněné požadavky ve stanoviscích DO</t>
  </si>
  <si>
    <t>Městský úřad Český Brod</t>
  </si>
  <si>
    <t>jgqbsve</t>
  </si>
  <si>
    <t>cesbrod@cesbrod.cz</t>
  </si>
  <si>
    <t>odbor stavební a územního plánování</t>
  </si>
  <si>
    <t>Marešová</t>
  </si>
  <si>
    <t>Radana</t>
  </si>
  <si>
    <t>maresova@cesbrod.cz</t>
  </si>
  <si>
    <t>památková péče, z.č. 20/1987 Sb.</t>
  </si>
  <si>
    <t>asistent odboru</t>
  </si>
  <si>
    <t>setkání starostů</t>
  </si>
  <si>
    <t>Fórum města, webové stránky města, tištěný zpravodaj města</t>
  </si>
  <si>
    <t>aktualizace ÚAP</t>
  </si>
  <si>
    <t>Městský úřad Dobříš</t>
  </si>
  <si>
    <t>Mírové náměstí</t>
  </si>
  <si>
    <t>Dobříš</t>
  </si>
  <si>
    <t>pnxbx8u</t>
  </si>
  <si>
    <t>epodatelna@mestodobris.cz</t>
  </si>
  <si>
    <t>odbor výstavby</t>
  </si>
  <si>
    <t>Zbíral</t>
  </si>
  <si>
    <t>Bohumil</t>
  </si>
  <si>
    <t>ing.</t>
  </si>
  <si>
    <t>zbiral@mestodobris.cz</t>
  </si>
  <si>
    <t>Weber</t>
  </si>
  <si>
    <t>Radim</t>
  </si>
  <si>
    <t>Bc.</t>
  </si>
  <si>
    <t>weber@mestodobris.cz</t>
  </si>
  <si>
    <t>Platnost ÚPD, Aktualizace ÚPD</t>
  </si>
  <si>
    <t>Na setkání Rady obcí</t>
  </si>
  <si>
    <t>Vybavení je sice dostatečné a lze s nimi dobře vykonávat agendu, ale například geografické informační systémy, zde používané jsou jen na základní úrovni a neumožňují hlubší analýzy.</t>
  </si>
  <si>
    <t>Odbor výstavby</t>
  </si>
  <si>
    <t>Územní plánování úzce souvisí se stavebním a územním řízením v rámci celé správního obvodu</t>
  </si>
  <si>
    <t>GIS (*shp), texty a výkresy v *.pdf, *.tiff</t>
  </si>
  <si>
    <t>80A</t>
  </si>
  <si>
    <t>Součinnost s některými projektanty (individuální problémy, nelze konstatovat "plošně")</t>
  </si>
  <si>
    <t>Městský úřad Hořovice</t>
  </si>
  <si>
    <t>Palackého náměstí</t>
  </si>
  <si>
    <t>Hořovice</t>
  </si>
  <si>
    <t>yjmbxfn</t>
  </si>
  <si>
    <t>e-podatelna@mesto-horovice.cz</t>
  </si>
  <si>
    <t>výstavby a životního prostředí</t>
  </si>
  <si>
    <t>Blecha</t>
  </si>
  <si>
    <t>Jan</t>
  </si>
  <si>
    <t>blecha@mesto-horovice.cz</t>
  </si>
  <si>
    <t>Valečková</t>
  </si>
  <si>
    <t>stavba2@mesto-horovice.cz</t>
  </si>
  <si>
    <t>vydávání územně plánovacích informací</t>
  </si>
  <si>
    <t>pouze prostřednictvím určených zastupitelů</t>
  </si>
  <si>
    <t>nízký skutečný součet pracovních úvazků, nekompletní software (ArcGis, VITA)</t>
  </si>
  <si>
    <t>doplnění hardwaru a softwaru, změna pracovní náplně pracovníka, vykonávajícího i činnost stavebního úřadu</t>
  </si>
  <si>
    <t>úřas územního plánování není samostatným útvarem, je součástí odboru výstavby a životního prosředí</t>
  </si>
  <si>
    <t>zjednodušuje komunikaci s ostatními dotčenými orgány úřadu</t>
  </si>
  <si>
    <t>3, 106, 115,</t>
  </si>
  <si>
    <t>snahu obce vyhovět všem</t>
  </si>
  <si>
    <t>Magistrát města Kladna</t>
  </si>
  <si>
    <t>nám. Starosty Pavla</t>
  </si>
  <si>
    <t>Kladno</t>
  </si>
  <si>
    <t>dyubpcm</t>
  </si>
  <si>
    <t>posta@mestokladno.cz</t>
  </si>
  <si>
    <t>Tajemník Magistrátu města Kladna</t>
  </si>
  <si>
    <t>Slepička</t>
  </si>
  <si>
    <t>Zdeněk</t>
  </si>
  <si>
    <t>tajemnik@mestokladno.cz</t>
  </si>
  <si>
    <t>Úřad architektury a územního plánování</t>
  </si>
  <si>
    <t>Müller</t>
  </si>
  <si>
    <t>František</t>
  </si>
  <si>
    <t>frantisek.muller@mestokladno.cz</t>
  </si>
  <si>
    <t>Turazová</t>
  </si>
  <si>
    <t>Filipa</t>
  </si>
  <si>
    <t>filipa.turazova@mestokladno.cz</t>
  </si>
  <si>
    <t>-</t>
  </si>
  <si>
    <t>Vedení ORP neiniciovalo zřízení Rady obcí pro URÚ</t>
  </si>
  <si>
    <t>Vstřícnost pracovníků a jejich odborná kvalifikace</t>
  </si>
  <si>
    <t>metodická pomoc je vyhovující</t>
  </si>
  <si>
    <t>materiální technické podmínky jsou dobré, pro pořizovatelskou činnost je personální kapacita vyčerpána</t>
  </si>
  <si>
    <t>samostatné oddělení v rámci útvarů řízených tajemníkem magistrátu</t>
  </si>
  <si>
    <t>implementace dat do systému GIS, digitalizace údajů o území, aktualizace ÚAP, zpracování ÚP</t>
  </si>
  <si>
    <t>výtisk + data v pdf</t>
  </si>
  <si>
    <t>85, 106</t>
  </si>
  <si>
    <t>kvalita zpracovávaných ÚP ze strany projektantů, nereálné požadavky některých obcí na vymezování zastavitelných ploch</t>
  </si>
  <si>
    <t>45/48</t>
  </si>
  <si>
    <t>Městský úřad Kolín</t>
  </si>
  <si>
    <t>Karlovo náměstí</t>
  </si>
  <si>
    <t>Kolín</t>
  </si>
  <si>
    <t>9kkbs46</t>
  </si>
  <si>
    <t>podatelna@mukolin.cz</t>
  </si>
  <si>
    <t>Odbor regionálního rozvoje a územního plánování</t>
  </si>
  <si>
    <t>Tichý</t>
  </si>
  <si>
    <t>Martin</t>
  </si>
  <si>
    <t>martin.tichy@mukolin.cz</t>
  </si>
  <si>
    <t>Oddělení investic, rozvoje a územního plánování</t>
  </si>
  <si>
    <t>Horáková</t>
  </si>
  <si>
    <t>Iveta</t>
  </si>
  <si>
    <t>iveta.horakova@mukolin.cz</t>
  </si>
  <si>
    <t>Skála</t>
  </si>
  <si>
    <t>Jaromír</t>
  </si>
  <si>
    <t>jaromir.skala@mukolin.cz</t>
  </si>
  <si>
    <t>Jednotlivé obce neměly zájem.</t>
  </si>
  <si>
    <t>zapracování ÚAP do datového modelu KÚSK</t>
  </si>
  <si>
    <t>Městský úřad Kralupy nad Vltavou</t>
  </si>
  <si>
    <t>Kralupy nad Vltavou</t>
  </si>
  <si>
    <t>8zzbfvq</t>
  </si>
  <si>
    <t>milena.jakeschova@mestokralupy.cz</t>
  </si>
  <si>
    <t>výstavby a územního plánování</t>
  </si>
  <si>
    <t>Polák</t>
  </si>
  <si>
    <t>jiri.polak@mestokralupy.cz</t>
  </si>
  <si>
    <t>Jakeschová</t>
  </si>
  <si>
    <t>Milena</t>
  </si>
  <si>
    <t>územní plánování</t>
  </si>
  <si>
    <t>setkání se starosty</t>
  </si>
  <si>
    <t>lepší právnická pomoc</t>
  </si>
  <si>
    <t>odborem územního plánování přidružený ke stavebnímu úřadu</t>
  </si>
  <si>
    <t>dokumentace</t>
  </si>
  <si>
    <t>podmínky pro daná území, vlastníky pozemků a jejich námitky</t>
  </si>
  <si>
    <t>Městský úřad Kutná Hora</t>
  </si>
  <si>
    <t>Havlíčkovo náměstí</t>
  </si>
  <si>
    <t>b65bfx3</t>
  </si>
  <si>
    <t>podatelna@kutnahora.cz</t>
  </si>
  <si>
    <t>Kapička</t>
  </si>
  <si>
    <t>Vlastimil</t>
  </si>
  <si>
    <t>kapicka@mu.kutnahora.cz</t>
  </si>
  <si>
    <t>rozvoj@mu.kutnahora.cz</t>
  </si>
  <si>
    <t>poradenská a konzultační činnost na úseku územního plánování pro projektanty, investory</t>
  </si>
  <si>
    <t>konzultace k řešení dílčích problémů týkajících se několika obcí</t>
  </si>
  <si>
    <t>dílčí informace v periodiku vydávaném městem, veřejná projednávání územně plánovací dokumentace,internetové stránky města</t>
  </si>
  <si>
    <t>nebyla vůle zřizovat tento meziorgán</t>
  </si>
  <si>
    <t>metodika v dostatečném předstihu a v nejnutnější míře</t>
  </si>
  <si>
    <t>konání periodických seminářů (půlroční,nebo čtvrtletní) prakticky zaměřených na každodenní pořizovatelskou činnost, semináře konané na dopravně dostupném místě (i veřejou dopravou)</t>
  </si>
  <si>
    <t>metodiky v dostatečném předstihu a úrovni, s vyjímkou aktuakĺizace ÚAP, kde jsou ještě rezervy</t>
  </si>
  <si>
    <t>zjednodušit a více názorných příkladů z každodenní praxe, celkově zjednodušit a zpřehlednit agendy</t>
  </si>
  <si>
    <t>krajský server pro data ÚAP s individuálními přístupy jednotlivých ORP pro administraci dat a vytváření tématických pohledů na data</t>
  </si>
  <si>
    <t>videokonference</t>
  </si>
  <si>
    <t>uspokojivý stav, mimo prostor na archiválie</t>
  </si>
  <si>
    <t>úřad územního plánování je samostatným odborem = Městský úřad Kutná Hora,odbor regionálního rozvoje a územního plánování</t>
  </si>
  <si>
    <t>rovnocenné postavení vůči ostatním odborům</t>
  </si>
  <si>
    <t>část ÚAP - technická pomoc, komzultace</t>
  </si>
  <si>
    <t>pdf, doc - na požádání i v níže uvedených</t>
  </si>
  <si>
    <t>požadavky investorů vs. zájmy obcí</t>
  </si>
  <si>
    <t>8 obcí</t>
  </si>
  <si>
    <t>Městský úřad Lysá nad Labem</t>
  </si>
  <si>
    <t>Lysá nad Labem</t>
  </si>
  <si>
    <t>5adasau</t>
  </si>
  <si>
    <t>podatelna@mestolysa.cz</t>
  </si>
  <si>
    <t>stavební úřad</t>
  </si>
  <si>
    <t>Čížková</t>
  </si>
  <si>
    <t>Jiřina</t>
  </si>
  <si>
    <t>cizkova@mestolysa.cz</t>
  </si>
  <si>
    <t>Volná</t>
  </si>
  <si>
    <t>volna@mestolysa.cz</t>
  </si>
  <si>
    <t>úřední deska fyzická i elektronická, výroční zprávy</t>
  </si>
  <si>
    <t>Zatupitelstvo města ji nezvolilo</t>
  </si>
  <si>
    <t>metodika není podorobná a ke všem problémům</t>
  </si>
  <si>
    <t>zapracovávat do metodik naše zkušenosti, návrhy</t>
  </si>
  <si>
    <t>málo metodik na internetových stránkách ministerstva</t>
  </si>
  <si>
    <t>přidávat metodiky na internetové stránky a všechno průběžně aktualizovat</t>
  </si>
  <si>
    <t>více porad a školení</t>
  </si>
  <si>
    <t>schází lepší IT vybavení</t>
  </si>
  <si>
    <t>více s úřadem komunikovat</t>
  </si>
  <si>
    <t>úřad územního plánování spadá pod stavební úřad</t>
  </si>
  <si>
    <t>pro velikost naší obce je toto logické začlenění</t>
  </si>
  <si>
    <t>43,44,45,46,47,55,57,58,59,60,61,62,63,64,65,66,80,81,82,86,87,90,91,92,93,94,95,97,102,103,104,106,107,110,111,112</t>
  </si>
  <si>
    <t>problémy s dotčenými orgány, v menší míře (jeden případ)nespolupráce architekta</t>
  </si>
  <si>
    <t>3z9</t>
  </si>
  <si>
    <t>9z9</t>
  </si>
  <si>
    <t>Městský úřad Mělník</t>
  </si>
  <si>
    <t>Mělník</t>
  </si>
  <si>
    <t>hqjb2kg</t>
  </si>
  <si>
    <t>mu@melnik.cz</t>
  </si>
  <si>
    <t>výstavby a rozvoje</t>
  </si>
  <si>
    <t>Průcha</t>
  </si>
  <si>
    <t>p.prucha@melnik.cz</t>
  </si>
  <si>
    <t>úřad územního plánování</t>
  </si>
  <si>
    <t>Vecko</t>
  </si>
  <si>
    <t>Slavomír</t>
  </si>
  <si>
    <t>s.vecko@melnik.cz</t>
  </si>
  <si>
    <t>VEDOUCÍ ODBORU VÝSTAVBY A ROZVOJE</t>
  </si>
  <si>
    <t>SILNIČNÍ SPRÁVNÍ ÚŘAD, ZÁBORY ZPF</t>
  </si>
  <si>
    <t>PORADA K OTÁZKÁM STAVEBNÍHO ÚŘADU</t>
  </si>
  <si>
    <t>NA WEBU A V MĚSÍČNÍKU RADNICE</t>
  </si>
  <si>
    <t>NENÍ ZÁJEM OBCÍ</t>
  </si>
  <si>
    <t>INTERNET</t>
  </si>
  <si>
    <t>SOUČÁST ODBORU VÝSTAVBY A ROZVOJE</t>
  </si>
  <si>
    <t>ÚZEMNĚ ANALYTICKÉ PODKLADY</t>
  </si>
  <si>
    <t>§55 ODST.3</t>
  </si>
  <si>
    <t>Magistrát města Mladá Boleslav</t>
  </si>
  <si>
    <t>Komenského náměstí</t>
  </si>
  <si>
    <t>Mladá Boleslav</t>
  </si>
  <si>
    <t>82sbpfi</t>
  </si>
  <si>
    <t>epodatelna@mb-net.cz</t>
  </si>
  <si>
    <t>Stavební a rozvoje města</t>
  </si>
  <si>
    <t>Devátý</t>
  </si>
  <si>
    <t>Bohuslav</t>
  </si>
  <si>
    <t>devaty@mb-net.cz</t>
  </si>
  <si>
    <t>stavební úřad a úřad územního plánování</t>
  </si>
  <si>
    <t>Forejtarová</t>
  </si>
  <si>
    <t>Stanislava</t>
  </si>
  <si>
    <t>forejtarova@mb-net.cz</t>
  </si>
  <si>
    <t>Šulcová</t>
  </si>
  <si>
    <t>Irena</t>
  </si>
  <si>
    <t>isulcova@mb-net.cz</t>
  </si>
  <si>
    <t>§18,19,21 a další zák.č. 183/2006 Sb., v platném znění</t>
  </si>
  <si>
    <t>Zajišťujeme část programu z oblasti ÚP pro setkání starostů ORP Mladá Boleslav 1xročně</t>
  </si>
  <si>
    <t>Setkání se starosty, prostřednictvím webu města, zprávy v tisku,</t>
  </si>
  <si>
    <t>nebyl zájem starostů</t>
  </si>
  <si>
    <t>V případě potřeby nám byla vždy poskytnuta konzultace na odpovídající úrovni</t>
  </si>
  <si>
    <t>je třeba udržet a podpořit rozvoj regionálního GISu a mapového serveru pro zlepšení komunikace s oobcemi ORP</t>
  </si>
  <si>
    <t>odbor stavební a rozvoje města - úřed územního plánování v jednom oddělení se stavebním úřadem, dále odd. investic, památkáři a údržba zeleně</t>
  </si>
  <si>
    <t>výřezy z ÚAP ORP pro projektanty ÚPD, údržba a budování mapového serveru,dle potřeby vytváření účelových mapových kompozic pro výkon státní správy</t>
  </si>
  <si>
    <t>elektronicky , mapový server</t>
  </si>
  <si>
    <t>32, 44, 46, 64, 62, 67, 68, 69, 70, 81, 85</t>
  </si>
  <si>
    <t>nedostatečně zpracované průzkumy a rozbory území úprojektanty,nekonkrétnost obcí při definování rozvojových záměrů obce, velké množství vymezených zastavitelných ploch předchozí ÚPD,které nejsou vyčerpány, ,ukončení možnosti dotovat pořízení nových ÚP, a termín rok 2015 při množství obcí ORP, pro které bude nutné pořídit do této doby nový ÚP nebo jeho úpravu.</t>
  </si>
  <si>
    <t>Městský úřad Mnichovo Hradiště</t>
  </si>
  <si>
    <t>Mnichovo Hradiště</t>
  </si>
  <si>
    <t>8ztb4jw</t>
  </si>
  <si>
    <t>podatelna@mnhradiste.cz</t>
  </si>
  <si>
    <t>Výstavby a životního prostředí</t>
  </si>
  <si>
    <t>Matějů</t>
  </si>
  <si>
    <t>Radek</t>
  </si>
  <si>
    <t>radek.mateju@mnhradiste.cz</t>
  </si>
  <si>
    <t>speciálních činností</t>
  </si>
  <si>
    <t>Bádal</t>
  </si>
  <si>
    <t>radek.badal@mnhradiste.cz</t>
  </si>
  <si>
    <t>zpracování statistických údajů pro ČSÚ</t>
  </si>
  <si>
    <t>porada starostů - informace z oblasti pořizování ÚPD</t>
  </si>
  <si>
    <t>prostřednictvím úřední desky (pevná, elektronická), webových stránek města, kontakt se starosty obcí</t>
  </si>
  <si>
    <t>nebyla politická vůle</t>
  </si>
  <si>
    <t>ochota a vstřícnost pracovníků KÚ při konzultacích</t>
  </si>
  <si>
    <t>písemná metodika</t>
  </si>
  <si>
    <t>pracovní podmínky na dobré úrovni</t>
  </si>
  <si>
    <t>Úřad územního plánování je začleněn do odd. speciálních činností v rámci odboru výstavby a životního prostředí.</t>
  </si>
  <si>
    <t>dobrá součinnost se stavebním úřadem a orgány na úseku ŽP</t>
  </si>
  <si>
    <t>Aktualizace územně analytických podkladů.</t>
  </si>
  <si>
    <t>vnitřní informační systém, webové stránky, v el. podobě na datovém nosiči</t>
  </si>
  <si>
    <t>nesoulad veřejných a soukromých zájmů při pořizování nové ÚPD, nejednoznačnost starší ÚPD</t>
  </si>
  <si>
    <t>Městský úřad Neratovice</t>
  </si>
  <si>
    <t>Kojetická</t>
  </si>
  <si>
    <t>Neratovice</t>
  </si>
  <si>
    <t>45qb68g</t>
  </si>
  <si>
    <t>podatelna@neratovice.cz</t>
  </si>
  <si>
    <t>stavební</t>
  </si>
  <si>
    <t>Dušková</t>
  </si>
  <si>
    <t>Věra</t>
  </si>
  <si>
    <t>vera.duskova@neratovice.cz</t>
  </si>
  <si>
    <t>územní rozhodování, poskytování územně plánovací informace, výkon státního dozoru, vaplňování dotazníků</t>
  </si>
  <si>
    <t>poskytování informací dle zák.č.106/1999, dle zák.č.95/1999, vyřizování peticí dle zák.č.85/1990</t>
  </si>
  <si>
    <t>elektronicky na stránkách obce</t>
  </si>
  <si>
    <t>nesouhlas jedné z obcí</t>
  </si>
  <si>
    <t>žádné</t>
  </si>
  <si>
    <t>spokojenost s metodickými pokyny</t>
  </si>
  <si>
    <t>žádná - metodická pomoc je dostatečná</t>
  </si>
  <si>
    <t>omezený přístup na internet, není k dispozici GIS pro stahování dat od poskytovatelů údajů o území ani pro další tvorbu ÚPČ, nedostatek financí pro průzkumy a rozbory území pro tvorbu zadání ÚP a jejich změn</t>
  </si>
  <si>
    <t>ÚÚP vykonává stavební odbor</t>
  </si>
  <si>
    <t>nákup služeb interaktivního mapového systému MISYS od fy GEPRO a zpracování ÚAP a jejich aktualizací</t>
  </si>
  <si>
    <t>13, 14, 15, 19, 38, 48, 64, 66, 69, 80, 85, 93, 97, 106, 110, 113</t>
  </si>
  <si>
    <t>nezákonná stanoviska DO</t>
  </si>
  <si>
    <t>Městský úřad Nymburk</t>
  </si>
  <si>
    <t>Náměstí Přemyslovců</t>
  </si>
  <si>
    <t>Nymburk</t>
  </si>
  <si>
    <t>86abcbd</t>
  </si>
  <si>
    <t>mail@meu-nbk.cz</t>
  </si>
  <si>
    <t>Kusovská</t>
  </si>
  <si>
    <t>Marie</t>
  </si>
  <si>
    <t>vystavba@meu-nbk.cz</t>
  </si>
  <si>
    <t>porady starostů - informace o ukončení platnosti některých územních plánů, o možnosti změn a aktualizace územních plánů</t>
  </si>
  <si>
    <t>zveřejnění na internetových stránkách města</t>
  </si>
  <si>
    <t>starosta Nymburka (ORP) odmítl její zřízení</t>
  </si>
  <si>
    <t>porady s aktuálními tématy, rychlé a fundované telefonické nebo osobní konzultace</t>
  </si>
  <si>
    <t>u stanovisek srozumitelněji formulovat závěry</t>
  </si>
  <si>
    <t>dobré materiálně technické podmínky, nízký počet pracovníků</t>
  </si>
  <si>
    <t>přijmout alespoň jednoho dalšího pracovníka - tak, aby úřad územního plánování byl obsazen alespoň dvěma pracovníky</t>
  </si>
  <si>
    <t>součást odboru výstavby</t>
  </si>
  <si>
    <t>odbor vykonává kompletní agendu stavebního zákona, "pohled z obou stran" - je zřejmé, jak se projeví územní plán v praxi stavebního úřadu a naopak</t>
  </si>
  <si>
    <t>48, 58, 59, 85, 86, 87, 93, 97, 111, 112</t>
  </si>
  <si>
    <t>snaha navrhovat předimenzované plochy pro bydlení, často v záplavových oblastech</t>
  </si>
  <si>
    <t>Městský úřad Poděbrady</t>
  </si>
  <si>
    <t>Jiřího náměstí</t>
  </si>
  <si>
    <t>Poděbrady</t>
  </si>
  <si>
    <t>3qrbxg3</t>
  </si>
  <si>
    <t>podatelna@mesto-podebrady.cz</t>
  </si>
  <si>
    <t>Netíková</t>
  </si>
  <si>
    <t>vystavba@mesto-podebrady.cz</t>
  </si>
  <si>
    <t>Zveřejněním na úřední desce a el. úřední desce obce.</t>
  </si>
  <si>
    <t>Není potřeba.</t>
  </si>
  <si>
    <t>Měly by být pořadány školení a metodické porady v častějších časových intervalech.</t>
  </si>
  <si>
    <t>Školení pořádané pracovníky MMR jsou pro nás vždy přínosem.</t>
  </si>
  <si>
    <t>Dotazy e-mailem.</t>
  </si>
  <si>
    <t>Stále je co zlepšovat.</t>
  </si>
  <si>
    <t>ÚÚP je pod odborem výstavby a ÚP</t>
  </si>
  <si>
    <t>Začlenění vyhovuje.</t>
  </si>
  <si>
    <t>ve formátu pdf. a shp.</t>
  </si>
  <si>
    <t>Problém se zveřejněním dokumentů související s činností ÚPD na úřední desky obcí.</t>
  </si>
  <si>
    <t>7631 ha</t>
  </si>
  <si>
    <t>Městský úřad Příbram</t>
  </si>
  <si>
    <t>Tyršova</t>
  </si>
  <si>
    <t>2ebbrqu</t>
  </si>
  <si>
    <t>podatelna@pribram-city.cz</t>
  </si>
  <si>
    <t>koncepce a rozvoje města</t>
  </si>
  <si>
    <t>Rozmajzl</t>
  </si>
  <si>
    <t>Vladislav</t>
  </si>
  <si>
    <t>vladislav.rozmajzl@pribram-city.cz</t>
  </si>
  <si>
    <t>dle zákona o pozemkových úpravách, o obcích</t>
  </si>
  <si>
    <t>web</t>
  </si>
  <si>
    <t>nepotřebnost</t>
  </si>
  <si>
    <t>Odbor MěÚ</t>
  </si>
  <si>
    <t>Územně analytické podklady</t>
  </si>
  <si>
    <t>Proses SEA</t>
  </si>
  <si>
    <t>19/74</t>
  </si>
  <si>
    <t>63/74</t>
  </si>
  <si>
    <t>Městský úřad Rakovník</t>
  </si>
  <si>
    <t>Rakovník</t>
  </si>
  <si>
    <t>epodatelna@murako.cz</t>
  </si>
  <si>
    <t>Odbor výstavby a investic</t>
  </si>
  <si>
    <t>Vachtlová</t>
  </si>
  <si>
    <t>Michaela</t>
  </si>
  <si>
    <t>mvachtlova@murako.cz</t>
  </si>
  <si>
    <t>Územního plánování a regionálního rozvoje</t>
  </si>
  <si>
    <t>Dykastová</t>
  </si>
  <si>
    <t>Gabriela</t>
  </si>
  <si>
    <t>ing. arch.</t>
  </si>
  <si>
    <t>gdykastova@murako.cz</t>
  </si>
  <si>
    <t>nezájem</t>
  </si>
  <si>
    <t>výzva k nápravě- sdělení nesouhlasu k zápisu z jednání zastupitelstva města Nové Strašecí - zpráva pořizovatele nebyla součástí zápisu z jednání zastupitelstva-Zpráva pořizovatele o pořizování změny č.III Nové Strašecí- §53, odst.6 SZ, na Web. stránkách města je prezentován jiný materiál, než který byl přednesen zastupitelstvu města.</t>
  </si>
  <si>
    <t>kolegové reagují vždy, rychle a s ochotou</t>
  </si>
  <si>
    <t>více pravidelných pracovních kontaktů</t>
  </si>
  <si>
    <t>zvýšit počet kvalif. zaměstnanců</t>
  </si>
  <si>
    <t>oddělení Odboru výstavby a investic</t>
  </si>
  <si>
    <t>ÚÚP má nejblíže k SÚ. Úřad územního plánování naší ORP je k dispozici Stavebnímu úřadu města, MĚSTU RAKOVNÍK, stavebním úřadům ORP, starostům všech obcí a obyvatelům všech našich obcí, kteří přicházejí osobně konzultovat své záměry. Kapacitně jen velmi těžko zvládáme takový nápor. Ideální by, dle mého názoru, bylo rozdělení úřadu na oddělení venkov a oddělení město. Což v našich podmínkách zatím možné není.</t>
  </si>
  <si>
    <t>zpracovávání ÚAP</t>
  </si>
  <si>
    <t>digitální</t>
  </si>
  <si>
    <t>29160ha</t>
  </si>
  <si>
    <t>53/40</t>
  </si>
  <si>
    <t>Říčany</t>
  </si>
  <si>
    <t>skjbfwd</t>
  </si>
  <si>
    <t>podatelna@ricany.cz</t>
  </si>
  <si>
    <t>Odbor územního plánování a regionálního rozvoje</t>
  </si>
  <si>
    <t>Šťastná</t>
  </si>
  <si>
    <t>Čestmíra</t>
  </si>
  <si>
    <t>cestmira.stastna@ricany.cz</t>
  </si>
  <si>
    <t>Pešta</t>
  </si>
  <si>
    <t>Daniel</t>
  </si>
  <si>
    <t>Mgr.</t>
  </si>
  <si>
    <t>daniel.pesta@ricany.cz</t>
  </si>
  <si>
    <t>Územní plánování a obec - metodická porada</t>
  </si>
  <si>
    <t>webové stránky, články v městském měsíčníku</t>
  </si>
  <si>
    <t>nezájem obcí</t>
  </si>
  <si>
    <t>jsme spokojeni</t>
  </si>
  <si>
    <t>nestálost výkladu</t>
  </si>
  <si>
    <t>ustálení výkladu</t>
  </si>
  <si>
    <t>nemáme doporučení</t>
  </si>
  <si>
    <t>odbor MěÚ</t>
  </si>
  <si>
    <t>spolupráce na ÚAP</t>
  </si>
  <si>
    <t>digitálním</t>
  </si>
  <si>
    <t>předávaná dokumentace není v souladu se stavebním zákonem a prováděcími vyhláškami; někdy obtížná komunikace s obcemi či projektanty</t>
  </si>
  <si>
    <t>více školení a metodických porad pro projektanty ÚPD;</t>
  </si>
  <si>
    <t>Městský úřad Sedlčany</t>
  </si>
  <si>
    <t>Sedlčany</t>
  </si>
  <si>
    <t>frsbn7e</t>
  </si>
  <si>
    <t>podatelna@mu.sedlcany.cz</t>
  </si>
  <si>
    <t>odbor výstavby a územního plánování</t>
  </si>
  <si>
    <t>Vašáková</t>
  </si>
  <si>
    <t>318822742 linka 242</t>
  </si>
  <si>
    <t>vasakova@mu.sedlcany.cz</t>
  </si>
  <si>
    <t>3188277742 linka 242</t>
  </si>
  <si>
    <t>pořizování a aktualizace ÚAP</t>
  </si>
  <si>
    <t>Městský úřad Slaný</t>
  </si>
  <si>
    <t>Velvarská</t>
  </si>
  <si>
    <t>Slaný</t>
  </si>
  <si>
    <t>Drvota</t>
  </si>
  <si>
    <t>drvota@meuslany.cz</t>
  </si>
  <si>
    <t>územně plánovací informace, územní souhlasy, opatření o stavební uzávěře, potvrzení pro poskytování úvěrů,sdělení pro pozemkový úřad k převodu pozemků,vyjádření k záměru EIA pro zjišťovací řízení,účast v komisích při pořizování KPÚ,průzkumy v území před návrhem zadání,řešení rozporů, jednání s vlastníky pozemků a zastupiteli obce - vyhodnocení záměrů do ÚP</t>
  </si>
  <si>
    <t>Pořizování ÚPD a ÚAPo.</t>
  </si>
  <si>
    <t>Starosta nezřídil.</t>
  </si>
  <si>
    <t>postup KÚSK není vždy v souladu s metodikou poskytovanou ministerstvem.</t>
  </si>
  <si>
    <t>Jednotný výklad zákona. V případě ÚAPo sdělení porovnávacích etalonů.</t>
  </si>
  <si>
    <t>Metodická pomoc je poskytována s velkým zpožděním (několik let po nabytí účinnosti SZ, kdy si ÚÚP musel vytvořit vlastní postupy), některé materiály na web stránkách nejsou již aktuální.Některé výklady je dále třeba zestručnit, zpřehlednit (zvl.vyplývající z rozsudků NSS).</t>
  </si>
  <si>
    <t>Činnost NSÚ přiblížit více běžné praxi, v některých případech je patrné značné odtržení od reality.</t>
  </si>
  <si>
    <t>Zabývat se myšlenkou obnovení okresních úřadů, neboť KÚSK je příliš vzdálen lidem. Zastupitelstvo obce je orgán volený pro správu vlastní obce a přitom rozhoduje o rozpočtu, z kterého je hrazen i přenesený výkon státní správy pro celé ORP, což ne vždy je pochopeno.</t>
  </si>
  <si>
    <t>Neadresnost přidělovaných finančních prostředků na výkon státní správy.</t>
  </si>
  <si>
    <t>viz výše</t>
  </si>
  <si>
    <t>jako úsek stavebního úřadu</t>
  </si>
  <si>
    <t>operativní a praktické řešení</t>
  </si>
  <si>
    <t>ÚAPo</t>
  </si>
  <si>
    <t>.shp, .pdf</t>
  </si>
  <si>
    <t>Nereálnost požadavků vlastníků pozemků, ale i obcí, vzhledem k podmínkám v území (propustnosti krajiny ap.).Nesoulad mezi požadavky SZ a zákonů pro ochranu životního prostředí, či dopravy.Přesunutí rozhodování o rozporech na jednom úřadu na tajemníka úřadu, když je ORP pořizovatelem.</t>
  </si>
  <si>
    <t>Městský úřad Vlašim</t>
  </si>
  <si>
    <t>Jana Masaryka</t>
  </si>
  <si>
    <t>Vlašim</t>
  </si>
  <si>
    <t>zbjbfmb</t>
  </si>
  <si>
    <t>podatelna@mesto-vlasim.cz</t>
  </si>
  <si>
    <t>Pýcha</t>
  </si>
  <si>
    <t>zdenek.pycha@mesto-vlasim.cz</t>
  </si>
  <si>
    <t>Matějka</t>
  </si>
  <si>
    <t>martin.matejka@mesto-vlasim.cz</t>
  </si>
  <si>
    <t>obecný stavební úřad pro speciální stavební úřady (vodoprávní úřad, silniční správní úřad).</t>
  </si>
  <si>
    <t>z důvodu pořizování územně analytických podkladů, získávání informací a dat od obcí, předávání informací členům rady</t>
  </si>
  <si>
    <t>lepší komunikace při vydávání stanovisek podle § 51 stavebního zákona.</t>
  </si>
  <si>
    <t>Městský úřad Votice</t>
  </si>
  <si>
    <t>Votice</t>
  </si>
  <si>
    <t>9gbbwng</t>
  </si>
  <si>
    <t>podatelna@votice.cz</t>
  </si>
  <si>
    <t>Novák</t>
  </si>
  <si>
    <t>Miroslav</t>
  </si>
  <si>
    <t>miroslav.novak@votice.cz</t>
  </si>
  <si>
    <t>Archivace, spisová služba, příprava podkladů pro výkon stavebního úřadu</t>
  </si>
  <si>
    <t>Společné jednání, veřejné projednání ÚP, besedy s občany k ÚP</t>
  </si>
  <si>
    <t>Nekompetentní odpovědi z Krajského úřadu, při dotazech sami nevědí</t>
  </si>
  <si>
    <t>Pořádání více školení, ne dvě v roce</t>
  </si>
  <si>
    <t>Spolupráce s dotčenými orgány</t>
  </si>
  <si>
    <t>4 773 ha</t>
  </si>
  <si>
    <t>náměstí Míru</t>
  </si>
  <si>
    <t>Statistika - zpracoval a vložil ÚÚR</t>
  </si>
  <si>
    <t>náměstí T. G. Masaryka</t>
  </si>
  <si>
    <t>1/1</t>
  </si>
  <si>
    <t>Husovo nám.</t>
  </si>
  <si>
    <t>1, 2</t>
  </si>
  <si>
    <t>podatelna@brandysko.cz</t>
  </si>
  <si>
    <t>náměstí Husovo</t>
  </si>
  <si>
    <t>nám. Jana Žižky z Trocnova</t>
  </si>
  <si>
    <t>Český Brod</t>
  </si>
  <si>
    <t>Kutná Hora</t>
  </si>
  <si>
    <t>23/1</t>
  </si>
  <si>
    <t>20/I</t>
  </si>
  <si>
    <t>qb9bqrd</t>
  </si>
  <si>
    <t>Městský úřad Říčany</t>
  </si>
  <si>
    <t>h3jb7t5</t>
  </si>
  <si>
    <t>podatelna@meuslany.cz</t>
  </si>
  <si>
    <t>Příbram</t>
  </si>
  <si>
    <t>nebyla zřízena</t>
  </si>
  <si>
    <t>44, 67, 68, 69, 70, 110, 112</t>
  </si>
  <si>
    <t>CISORP</t>
  </si>
  <si>
    <t>68, 69, 70</t>
  </si>
  <si>
    <t>71, 44, 45, 47</t>
  </si>
  <si>
    <t>Součet úředníků</t>
  </si>
  <si>
    <t>Součet všech zaměstnanců</t>
  </si>
  <si>
    <t>Součet pracovních úvazků úředníků - plánovaný</t>
  </si>
  <si>
    <t>Součet pracovních úvazků úředníků - skutečný</t>
  </si>
  <si>
    <t>Součet pracovních úvazků všech zaměstnanců - plánovaný</t>
  </si>
  <si>
    <t>Součet pracovních úvazků všech zaměstnanců - skutečný</t>
  </si>
  <si>
    <t>Součet úředníků, kteří vykonali zkoušku odborné způsobilosti</t>
  </si>
  <si>
    <t>Součet pracovních úvazků úředníků splňujících kvalifikační požadavky pro výkon územně plánovací činnosti</t>
  </si>
  <si>
    <t>Součet pracovních úvazků ostatních úředníků</t>
  </si>
  <si>
    <t>Součet pracovních úvazků všech  zaměstnanců</t>
  </si>
  <si>
    <t>Součet regulačních plánů pořizovaných ve sledovaném roce</t>
  </si>
  <si>
    <t>Součet územních studií pořizovaných ve sledovaném roce</t>
  </si>
  <si>
    <t>Součet územních plánů pořizovaných ve sledovaném roce</t>
  </si>
  <si>
    <t>Součet územních plánů, jejichž pořizování bylo zahájeno ve sledovaném roce</t>
  </si>
  <si>
    <t>Součet regulačních plánů, jejichž pořizování bylo zahájeno ve sledovaném roce</t>
  </si>
  <si>
    <t>Součet územních studií, jejichž pořizování bylo zahájeno ve sledovaném roce</t>
  </si>
  <si>
    <t>Součet územních plánů, jejichž pořizování bylo zahájeno před sledovaným rokem</t>
  </si>
  <si>
    <t>Součet regulačních plánů, jejichž pořizování bylo zahájeno před sledovaným rokem</t>
  </si>
  <si>
    <t>Součet územních studií, jejichž pořizování bylo zahájeno před sledovaným rokem</t>
  </si>
  <si>
    <t>Součet změn územních plánů, jejichž pořizování bylo zahájeno ve sledovaném roce</t>
  </si>
  <si>
    <t>Součet změn regulačních plánů, jejichž pořizování bylo zahájeno ve sledovaném roce</t>
  </si>
  <si>
    <t>Součet změn územních plánů, jejichž pořizování bylo zahájeno před sledovaným rokem</t>
  </si>
  <si>
    <t>Součet změn regulačních plánů, jejichž pořizování bylo zahájeno před sledovaným rokem</t>
  </si>
  <si>
    <t>Součet změn územních plánů pořizovaných ve sledovaném roce</t>
  </si>
  <si>
    <t>Součet změn regulačních plánů pořizovaných ve sledovaném roce</t>
  </si>
  <si>
    <t>Součet upravovaných územních plánů ve sledovaném roce</t>
  </si>
  <si>
    <t>Součet ÚPD a jejich změn (vč. úprav ÚP), vymezení ZÚ ve sledovaném roce</t>
  </si>
  <si>
    <t>Součet pracovních úvazků úředníků</t>
  </si>
  <si>
    <r>
      <rPr>
        <b/>
        <sz val="10"/>
        <color rgb="FF0070C0"/>
        <rFont val="Arial"/>
        <family val="2"/>
        <charset val="238"/>
      </rPr>
      <t>Průměrný počet pořizované ÚPD na pořitovatele</t>
    </r>
    <r>
      <rPr>
        <sz val="10"/>
        <color rgb="FF0070C0"/>
        <rFont val="Arial"/>
        <family val="2"/>
        <charset val="238"/>
      </rPr>
      <t xml:space="preserve">
</t>
    </r>
    <r>
      <rPr>
        <i/>
        <sz val="10"/>
        <color rgb="FF0070C0"/>
        <rFont val="Arial"/>
        <family val="2"/>
        <charset val="238"/>
      </rPr>
      <t>Součet ÚPD (ÚP+RP+ZÚP+ZRP</t>
    </r>
    <r>
      <rPr>
        <i/>
        <sz val="10"/>
        <color rgb="FFFF0000"/>
        <rFont val="Arial"/>
        <family val="2"/>
        <charset val="238"/>
      </rPr>
      <t>+ uprÚPO+VZÚ</t>
    </r>
    <r>
      <rPr>
        <i/>
        <sz val="10"/>
        <color rgb="FF0070C0"/>
        <rFont val="Arial"/>
        <family val="2"/>
        <charset val="238"/>
      </rPr>
      <t>) pořizovaných ve sledovaném roce/součtem pracovních úvazků na pořizování ÚP, RP, jejich změn a vymezení zastavěného území</t>
    </r>
    <r>
      <rPr>
        <sz val="10"/>
        <color rgb="FF0070C0"/>
        <rFont val="Arial"/>
        <family val="2"/>
        <charset val="238"/>
      </rPr>
      <t xml:space="preserve">
</t>
    </r>
    <r>
      <rPr>
        <sz val="10"/>
        <color rgb="FFFF0000"/>
        <rFont val="Arial"/>
        <family val="2"/>
        <charset val="238"/>
      </rPr>
      <t>a úpravu ÚP</t>
    </r>
  </si>
  <si>
    <t>kontrola pracovních úvazků a osob</t>
  </si>
  <si>
    <t>správné</t>
  </si>
  <si>
    <t>chybné</t>
  </si>
  <si>
    <t>Správa dat, provádění analýz a výstupů pro potřeby územního plánování je prováděna v rámci útvaru
Ano=1; Ne=0</t>
  </si>
  <si>
    <t>Správa dat, provádění analýz a výstupů pro potřeby územního plánování je prováděna v rámci úřadu, ale mimo útvar
Ano=1; Ne=0</t>
  </si>
  <si>
    <t>Data pro potřeby územního plánování jsou zpracována v prostředí GIS
Ano=1; Ne=0</t>
  </si>
  <si>
    <t>Data pro potřeby územního plánování jsou zpracována v prostředí CAD
Ano=1; Ne=0</t>
  </si>
  <si>
    <t>Útvar má k dispozici pro potřeby územního plánování obecný GIS
Ano=1; Ne=0</t>
  </si>
  <si>
    <t>Útvar má k dispozici pro potřeby územního plánování specializovaný GIS
Ano=1; Ne=0</t>
  </si>
  <si>
    <t>Útvar má k dispozici mapový server pro publikaci geodat
Ano=1; Ne=0</t>
  </si>
  <si>
    <t>Útvar má k dispozici pro potřeby územního plánování CAD
Ano=1; Ne=0</t>
  </si>
  <si>
    <t>Správa dat, provádění analýz a výstupů pro potřeby územního plánování je zajišťována nákupem služeb
Nikdy (0 %)=1
Výjimečně (cca do 25 %)=2
Občas (cca do 50 %)=3
Často (cca do 75 %)=4
Velmi často (cca nad 75 %)=5</t>
  </si>
  <si>
    <t>Útvar má k dispozici právní předpisy v digitální formě
Ano=1; Ne=0</t>
  </si>
  <si>
    <t>Útvar má k dispozici technické normy v digitální formě
Ano=1; Ne=0</t>
  </si>
  <si>
    <t>Útvar má k dispozici bezúplatný dálkový přístup k údajům katastru nemovitostí
Ano=1; Ne=0</t>
  </si>
  <si>
    <t>Organizuje (zúčastňuje se) útvar akce pro zástupce obcí ve svém správním obvodu?
Ano=1; Ne=0</t>
  </si>
  <si>
    <t>Organizuje útvar akce pro orgány vykonávající přenesenou působnost ve svém správním obvodu?
Ano=1; Ne=0</t>
  </si>
  <si>
    <t>Je Rada obcí pro udržitelný rozvoj území činná?
Ano=1; Ne=0</t>
  </si>
  <si>
    <t>Ve sledovaném roce bylo zahájeno pořizování územního plánu pro vlastní obec - 6 odst. 1 písm. a) a § 46 a násl.
Ano=1; Ne=0</t>
  </si>
  <si>
    <t>Pořizování územního plánu pro vlastní obec bylo zahájeno před sledovaným rokem - § 6 odst. 1 písm. a) a § 46 a násl.
Ano=1; Ne=0</t>
  </si>
  <si>
    <t>Metodická školení
Ano=1; Ne=0</t>
  </si>
  <si>
    <t>Pravidelné porady
Ano=1; Ne=0</t>
  </si>
  <si>
    <t>Individuální konzultace
Ano=1; Ne=0</t>
  </si>
  <si>
    <t>Jiná forma
Ano=1; Ne=0</t>
  </si>
  <si>
    <t>Je některá část územně plánovací činností útvaru zajišťována nákupem služeb?
Ano=1; Ne=0</t>
  </si>
  <si>
    <t>SHP
Ano=1; Ne=0</t>
  </si>
  <si>
    <t>DGN
Ano=1; Ne=0</t>
  </si>
  <si>
    <t>PDF
Ano=1; Ne=0</t>
  </si>
  <si>
    <t>JPG
Ano=1; Ne=0</t>
  </si>
  <si>
    <t>PNG
Ano=1; Ne=0</t>
  </si>
  <si>
    <t>V jiném formátu
Ano=1; Ne=0</t>
  </si>
  <si>
    <t>Jak hodnotíte metodickou pomoc poskytovanou krajským úřadem?
výborně=1
chvalitebně=2
dobře=3
dostatečně=4
nedostatečně=5</t>
  </si>
  <si>
    <t>Jak hodnotíte metodickou pomoc poskytovanou MMR?
výborně=1
chvalitebně=2
dobře=3
dostatečně=4
nedostatečně=5</t>
  </si>
  <si>
    <t>Jak hodnotíte podmínky vašeho útvaru pro výkon státní správy?
výborně=1
chvalitebně=2
dobře=3
dostatečně=4
nedostatečně=5</t>
  </si>
  <si>
    <t>Jak hodnotíte začlenění vašeho útvaru do organizační struktury úřadu?
výborně=1
chvalitebně=2
dobře=3
dostatečně=4
nedostatečně=5</t>
  </si>
  <si>
    <t>Konzultujete pořizovanou územně plánovací dokumentaci s příslušným stavebním úřadem?
vždy=1
často=2
občas=3
málokdy=4
nikdy=5</t>
  </si>
  <si>
    <r>
      <rPr>
        <b/>
        <sz val="10"/>
        <color rgb="FF0070C0"/>
        <rFont val="Arial"/>
        <family val="2"/>
        <charset val="238"/>
      </rPr>
      <t>Průměrný počet pořizované ÚS na pořitovatele</t>
    </r>
    <r>
      <rPr>
        <sz val="10"/>
        <color rgb="FF0070C0"/>
        <rFont val="Arial"/>
        <family val="2"/>
        <charset val="238"/>
      </rPr>
      <t xml:space="preserve">
</t>
    </r>
    <r>
      <rPr>
        <i/>
        <sz val="10"/>
        <color rgb="FF0070C0"/>
        <rFont val="Arial"/>
        <family val="2"/>
        <charset val="238"/>
      </rPr>
      <t>Součet ÚS pořizovaných ve sledovaném roce/součtem pracovních úvazků připadajících na pořizování ÚS</t>
    </r>
  </si>
  <si>
    <t>Příloha 6</t>
  </si>
  <si>
    <t>Příloha 10</t>
  </si>
  <si>
    <t>Příloha 12</t>
  </si>
  <si>
    <t>Příloha 13</t>
  </si>
  <si>
    <t>Příloha 14</t>
  </si>
  <si>
    <t>Evidence</t>
  </si>
  <si>
    <t>Příloha 11</t>
  </si>
  <si>
    <t>KD</t>
  </si>
  <si>
    <r>
      <rPr>
        <b/>
        <sz val="10"/>
        <color rgb="FF0070C0"/>
        <rFont val="Arial"/>
        <family val="2"/>
        <charset val="238"/>
      </rPr>
      <t>Počet obcí s platnou územně plánovací dokumentací v ORP</t>
    </r>
    <r>
      <rPr>
        <sz val="10"/>
        <color rgb="FF0070C0"/>
        <rFont val="Arial"/>
        <family val="2"/>
        <charset val="238"/>
      </rPr>
      <t xml:space="preserve">
1-29
30-59
60-100
Stav k 31.12.2011</t>
    </r>
  </si>
  <si>
    <r>
      <rPr>
        <b/>
        <sz val="10"/>
        <color rgb="FF0070C0"/>
        <rFont val="Arial"/>
        <family val="2"/>
        <charset val="238"/>
      </rPr>
      <t>Počet obcí ve správním obvodu ÚÚP</t>
    </r>
    <r>
      <rPr>
        <sz val="10"/>
        <color rgb="FF0070C0"/>
        <rFont val="Arial"/>
        <family val="2"/>
        <charset val="238"/>
      </rPr>
      <t xml:space="preserve">
1-10
11-20
21-30
31-41
42-69
70-111
Stav k 31.12.2011</t>
    </r>
  </si>
  <si>
    <r>
      <rPr>
        <b/>
        <sz val="10"/>
        <color rgb="FF0070C0"/>
        <rFont val="Arial"/>
        <family val="2"/>
        <charset val="238"/>
      </rPr>
      <t>Vztah mezi počtem obcí v ORP a počtem pracovních úvazků úředníků</t>
    </r>
    <r>
      <rPr>
        <sz val="10"/>
        <color rgb="FF0070C0"/>
        <rFont val="Arial"/>
        <family val="2"/>
        <charset val="238"/>
      </rPr>
      <t xml:space="preserve">
1 - ÚÚP, kde počet obcí je větší nebo rovno 71 a součet pracovních úvazků úředníků je menší nebo roven 2
2 - ÚÚP, kde počet obcí je větší nebo rovno 41 a menší nebo rovno 70 a součet pracovních úvazků úředníků je menší nebo roven 2
3 - ÚÚP, kde počet obcí je větší nebo rovno 21 a menší nebo rovno 40 a součet pracovních úvazků úředníků je menší nebo roven 2
4 - ÚÚP, kde počet obcí je menší nebo rovno 20 a součet pracovních úvazků úředníků je menší nebo roven 1
5 - ostatní případy
Stav k 31.12.2011</t>
    </r>
  </si>
  <si>
    <r>
      <rPr>
        <b/>
        <sz val="10"/>
        <color rgb="FF0070C0"/>
        <rFont val="Arial"/>
        <family val="2"/>
        <charset val="238"/>
      </rPr>
      <t>Vztah mezi součtem pracovních úvazků úředníků a součtem ÚPD (ÚP+RP+ZÚP+ZRP+ uprÚPO+VZÚ) pořizovaných ve sledovaném roce</t>
    </r>
    <r>
      <rPr>
        <sz val="10"/>
        <color rgb="FF0070C0"/>
        <rFont val="Arial"/>
        <family val="2"/>
        <charset val="238"/>
      </rPr>
      <t xml:space="preserve">
1 - součet pracovních úvazků úředníků je menší nebo rovno 2 a počet dokumentací na jeden  pracovní úvazek je větší nebo rovno 15
2 - součet pracovních úvazků úředníků je menší nebo rovno 2 a počet dokumentací na jeden  pracovní úvazek je větší nebo rovno 5 a menší než 15
3 - součet pracovních úvazků úředníků je menší nebo rovno 2 a počet dokumentací na jeden pracovní úvazek je menší než 5
4 - součet pracovních úvazků úředníků je větší než 2 a počet dokumentací na jeden pracovní úvazek je menší než 5
5 - součet pracovních úvazků úředníků je větší než 2 a počet dokumentací na jeden pracovní úvazek je větší nebo rovno 5 a menší než 15
6 - součet pracovních úvazků úředníků je větší než 2 a počet dokumentací na jeden pracovní úvazek je větší nebo rovno 15
Stav k 31.12.2011</t>
    </r>
  </si>
  <si>
    <r>
      <rPr>
        <b/>
        <sz val="10"/>
        <color rgb="FF0070C0"/>
        <rFont val="Arial"/>
        <family val="2"/>
        <charset val="238"/>
      </rPr>
      <t>Počet pořizované ÚPD na jeden celý pracovní úvazek úředníků ÚÚP</t>
    </r>
    <r>
      <rPr>
        <sz val="10"/>
        <color rgb="FF0070C0"/>
        <rFont val="Arial"/>
        <family val="2"/>
        <charset val="238"/>
      </rPr>
      <t xml:space="preserve">
0
0,1-5,0
5,1-9,9
10,0-15,0
více než 15,1
Stav k 31.12.2011</t>
    </r>
  </si>
  <si>
    <r>
      <t xml:space="preserve">(B139/B137)*100
</t>
    </r>
    <r>
      <rPr>
        <sz val="10"/>
        <color rgb="FFFF0000"/>
        <rFont val="Arial"/>
        <family val="2"/>
        <charset val="238"/>
      </rPr>
      <t>KARTOGRAM</t>
    </r>
  </si>
  <si>
    <r>
      <t xml:space="preserve">B206+B207
</t>
    </r>
    <r>
      <rPr>
        <sz val="10"/>
        <color rgb="FFFF0000"/>
        <rFont val="Arial"/>
        <family val="2"/>
        <charset val="238"/>
      </rPr>
      <t>KARTOGRAM</t>
    </r>
  </si>
  <si>
    <r>
      <t xml:space="preserve">B220, Součet ÚPD a jejich změn (vč. úprav ÚP), vymezení ZÚ ve sledovaném roce
</t>
    </r>
    <r>
      <rPr>
        <sz val="10"/>
        <color rgb="FFFF0000"/>
        <rFont val="Arial"/>
        <family val="2"/>
        <charset val="238"/>
      </rPr>
      <t>KARTOGRAM</t>
    </r>
  </si>
  <si>
    <r>
      <t xml:space="preserve">B220
</t>
    </r>
    <r>
      <rPr>
        <sz val="10"/>
        <color rgb="FFFF0000"/>
        <rFont val="Arial"/>
        <family val="2"/>
        <charset val="238"/>
      </rPr>
      <t>KARTOGRAM</t>
    </r>
  </si>
  <si>
    <r>
      <t xml:space="preserve">B228
</t>
    </r>
    <r>
      <rPr>
        <sz val="10"/>
        <color rgb="FFFF0000"/>
        <rFont val="Arial"/>
        <family val="2"/>
        <charset val="238"/>
      </rPr>
      <t>KARTOGRAM</t>
    </r>
  </si>
  <si>
    <r>
      <t xml:space="preserve">B223
</t>
    </r>
    <r>
      <rPr>
        <sz val="10"/>
        <color rgb="FFFF0000"/>
        <rFont val="Arial"/>
        <family val="2"/>
        <charset val="238"/>
      </rPr>
      <t>KARTOGRAM</t>
    </r>
  </si>
  <si>
    <r>
      <t xml:space="preserve">B220, Součet pracovních úvazků úředníků - skutečný
</t>
    </r>
    <r>
      <rPr>
        <sz val="10"/>
        <color rgb="FFFF0000"/>
        <rFont val="Arial"/>
        <family val="2"/>
        <charset val="238"/>
      </rPr>
      <t>KARTOGRAM</t>
    </r>
  </si>
  <si>
    <r>
      <t xml:space="preserve">Rozdíl v pokrytí území správního obvodu platnou územně plánovací dokumentací v období 31.12.2010 a 31.12.2011
</t>
    </r>
    <r>
      <rPr>
        <sz val="10"/>
        <color rgb="FF0070C0"/>
        <rFont val="Arial"/>
        <family val="2"/>
        <charset val="238"/>
      </rPr>
      <t>0-4,99
5,00-9,99
&gt;=10</t>
    </r>
  </si>
  <si>
    <r>
      <rPr>
        <b/>
        <sz val="10"/>
        <color rgb="FF0070C0"/>
        <rFont val="Arial"/>
        <family val="2"/>
        <charset val="238"/>
      </rPr>
      <t xml:space="preserve">Počet územních plánů a jejich změn, které pořizovaly obce podle § 6 odst. 2 a předaly je útvaru
</t>
    </r>
    <r>
      <rPr>
        <sz val="10"/>
        <color rgb="FF0070C0"/>
        <rFont val="Arial"/>
        <family val="2"/>
        <charset val="238"/>
      </rPr>
      <t>0-4
5-9
10-19
20-29
&gt;=30</t>
    </r>
    <r>
      <rPr>
        <b/>
        <sz val="10"/>
        <color rgb="FF0070C0"/>
        <rFont val="Arial"/>
        <family val="2"/>
        <charset val="238"/>
      </rPr>
      <t xml:space="preserve">
</t>
    </r>
    <r>
      <rPr>
        <sz val="10"/>
        <color rgb="FF0070C0"/>
        <rFont val="Arial"/>
        <family val="2"/>
        <charset val="238"/>
      </rPr>
      <t>Stav k 31.12.2011</t>
    </r>
  </si>
  <si>
    <t>(B109+B110+B112+B113+B115+B116+B118+B119+B121:B130+B141)/B75</t>
  </si>
  <si>
    <t>(B111+B114+B117+B120)/B76</t>
  </si>
  <si>
    <r>
      <rPr>
        <sz val="10"/>
        <color rgb="FF0070C0"/>
        <rFont val="Arial"/>
        <family val="2"/>
        <charset val="238"/>
      </rPr>
      <t>B32+B33+B34</t>
    </r>
    <r>
      <rPr>
        <sz val="10"/>
        <color rgb="FFFF0000"/>
        <rFont val="Arial"/>
        <family val="2"/>
        <charset val="238"/>
      </rPr>
      <t xml:space="preserve">
KARTOGRAM</t>
    </r>
  </si>
  <si>
    <t>rok 2008</t>
  </si>
  <si>
    <r>
      <rPr>
        <sz val="10"/>
        <color rgb="FF0070C0"/>
        <rFont val="Arial"/>
        <family val="2"/>
        <charset val="238"/>
      </rPr>
      <t>(B32+B33+B34)-rok 2008</t>
    </r>
    <r>
      <rPr>
        <sz val="10"/>
        <color rgb="FFFF0000"/>
        <rFont val="Arial"/>
        <family val="2"/>
        <charset val="238"/>
      </rPr>
      <t xml:space="preserve">
KARTOGRAM</t>
    </r>
  </si>
  <si>
    <t>rok 2010</t>
  </si>
  <si>
    <r>
      <rPr>
        <sz val="10"/>
        <color rgb="FF0070C0"/>
        <rFont val="Arial"/>
        <family val="2"/>
        <charset val="238"/>
      </rPr>
      <t>rok 2010-B228</t>
    </r>
    <r>
      <rPr>
        <sz val="10"/>
        <color rgb="FFFF0000"/>
        <rFont val="Arial"/>
        <family val="2"/>
        <charset val="238"/>
      </rPr>
      <t xml:space="preserve">
KARTOGRAM</t>
    </r>
  </si>
  <si>
    <r>
      <t xml:space="preserve">(B109+B110+B112+B113+B115+B116+B118+B119+B121:B130+B141)/(B36+B38)
</t>
    </r>
    <r>
      <rPr>
        <sz val="10"/>
        <color rgb="FFFF0000"/>
        <rFont val="Arial"/>
        <family val="2"/>
        <charset val="238"/>
      </rPr>
      <t>KARTOGRAM</t>
    </r>
  </si>
  <si>
    <r>
      <rPr>
        <b/>
        <sz val="10"/>
        <color rgb="FF0070C0"/>
        <rFont val="Arial"/>
        <family val="2"/>
        <charset val="238"/>
      </rPr>
      <t>Pokrytí území ORP platnou územně plánovací dokumentací</t>
    </r>
    <r>
      <rPr>
        <sz val="10"/>
        <color rgb="FF0070C0"/>
        <rFont val="Arial"/>
        <family val="2"/>
        <charset val="238"/>
      </rPr>
      <t xml:space="preserve">
0-4,99
5,0-39,99
40-59,99
60-79,99
80- 89,99
90-100
Stav k 31.12.2010</t>
    </r>
  </si>
  <si>
    <r>
      <rPr>
        <b/>
        <sz val="10"/>
        <color rgb="FF0070C0"/>
        <rFont val="Arial"/>
        <family val="2"/>
        <charset val="238"/>
      </rPr>
      <t>Pokrytí území ORP platnou územně plánovací dokumentací</t>
    </r>
    <r>
      <rPr>
        <sz val="10"/>
        <color rgb="FF0070C0"/>
        <rFont val="Arial"/>
        <family val="2"/>
        <charset val="238"/>
      </rPr>
      <t xml:space="preserve">
0-4,99
5,0-39,99
40-59,99
60-79,99
80- 89,99
90-100
Stav k 31.12.2011</t>
    </r>
  </si>
  <si>
    <r>
      <t xml:space="preserve">Podíl nevyřízených žádostí obcí o pořízení územně plánovací dokumentace nebo její změny z celkového počtu podaných žádostí
</t>
    </r>
    <r>
      <rPr>
        <sz val="10"/>
        <color rgb="FF0070C0"/>
        <rFont val="Arial"/>
        <family val="2"/>
        <charset val="238"/>
      </rPr>
      <t>0-9
10-19
20-29
30-49
50-69
&gt;=70</t>
    </r>
    <r>
      <rPr>
        <b/>
        <sz val="10"/>
        <color rgb="FF0070C0"/>
        <rFont val="Arial"/>
        <family val="2"/>
        <charset val="238"/>
      </rPr>
      <t xml:space="preserve">
</t>
    </r>
    <r>
      <rPr>
        <sz val="10"/>
        <color rgb="FF0070C0"/>
        <rFont val="Arial"/>
        <family val="2"/>
        <charset val="238"/>
      </rPr>
      <t>Stav k 31.12.2011</t>
    </r>
  </si>
  <si>
    <r>
      <rPr>
        <b/>
        <sz val="10"/>
        <color rgb="FF0070C0"/>
        <rFont val="Arial"/>
        <family val="2"/>
        <charset val="238"/>
      </rPr>
      <t xml:space="preserve">Počet zaměstnanců ÚÚP </t>
    </r>
    <r>
      <rPr>
        <sz val="10"/>
        <color rgb="FF0070C0"/>
        <rFont val="Arial"/>
        <family val="2"/>
        <charset val="238"/>
      </rPr>
      <t xml:space="preserve">
&lt;1,1
&gt;=1,1 a &lt;2,1
&gt;=2,1
Stav k 31.12.2018</t>
    </r>
  </si>
  <si>
    <r>
      <rPr>
        <b/>
        <sz val="10"/>
        <color rgb="FF0070C0"/>
        <rFont val="Arial"/>
        <family val="2"/>
        <charset val="238"/>
      </rPr>
      <t>Počet zaměstnanců ÚÚP</t>
    </r>
    <r>
      <rPr>
        <sz val="10"/>
        <color rgb="FF0070C0"/>
        <rFont val="Arial"/>
        <family val="2"/>
        <charset val="238"/>
      </rPr>
      <t xml:space="preserve">
&lt;1,1
&gt;=1,1 a &lt;2,1
&gt;=2,1
Stav k 31.12.2011</t>
    </r>
  </si>
  <si>
    <r>
      <t xml:space="preserve">Rozdíl počtu  zaměstnanců ÚÚP v období 31.12.2008 a 31.12.2011
</t>
    </r>
    <r>
      <rPr>
        <sz val="10"/>
        <color rgb="FF0070C0"/>
        <rFont val="Arial"/>
        <family val="2"/>
        <charset val="238"/>
      </rPr>
      <t>&lt; 0
=0
&gt;=1 a &lt;5
&gt;=5 a &lt;10
&gt;=10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</si>
</sst>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charset val="238"/>
      <scheme val="minor"/>
    </font>
    <font>
      <sz val="12"/>
      <name val="Times New Roman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i/>
      <sz val="10"/>
      <color rgb="FF0070C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1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4" applyNumberFormat="0" applyAlignment="0" applyProtection="0"/>
    <xf numFmtId="0" fontId="9" fillId="21" borderId="4" applyNumberFormat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25" borderId="10" applyNumberFormat="0" applyAlignment="0" applyProtection="0"/>
    <xf numFmtId="0" fontId="18" fillId="25" borderId="10" applyNumberFormat="0" applyAlignment="0" applyProtection="0"/>
    <xf numFmtId="0" fontId="19" fillId="26" borderId="10" applyNumberFormat="0" applyAlignment="0" applyProtection="0"/>
    <xf numFmtId="0" fontId="19" fillId="26" borderId="10" applyNumberFormat="0" applyAlignment="0" applyProtection="0"/>
    <xf numFmtId="0" fontId="20" fillId="26" borderId="11" applyNumberFormat="0" applyAlignment="0" applyProtection="0"/>
    <xf numFmtId="0" fontId="20" fillId="26" borderId="11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75">
    <xf numFmtId="0" fontId="0" fillId="0" borderId="0" xfId="0"/>
    <xf numFmtId="0" fontId="22" fillId="0" borderId="0" xfId="0" applyFont="1" applyAlignment="1">
      <alignment vertical="top"/>
    </xf>
    <xf numFmtId="49" fontId="24" fillId="0" borderId="0" xfId="0" applyNumberFormat="1" applyFont="1" applyAlignment="1">
      <alignment vertical="top"/>
    </xf>
    <xf numFmtId="0" fontId="24" fillId="0" borderId="0" xfId="0" applyFont="1" applyAlignment="1">
      <alignment horizontal="center" vertical="top"/>
    </xf>
    <xf numFmtId="0" fontId="23" fillId="33" borderId="2" xfId="0" applyFont="1" applyFill="1" applyBorder="1" applyAlignment="1">
      <alignment horizontal="center" vertical="top" wrapText="1"/>
    </xf>
    <xf numFmtId="0" fontId="23" fillId="34" borderId="2" xfId="0" applyFont="1" applyFill="1" applyBorder="1" applyAlignment="1">
      <alignment horizontal="center" vertical="top" wrapText="1"/>
    </xf>
    <xf numFmtId="49" fontId="24" fillId="0" borderId="0" xfId="0" applyNumberFormat="1" applyFont="1" applyAlignment="1">
      <alignment horizontal="right" vertical="top"/>
    </xf>
    <xf numFmtId="2" fontId="2" fillId="0" borderId="2" xfId="56" applyNumberFormat="1" applyFont="1" applyFill="1" applyBorder="1" applyAlignment="1">
      <alignment vertical="top"/>
    </xf>
    <xf numFmtId="0" fontId="24" fillId="0" borderId="0" xfId="0" applyFont="1" applyFill="1" applyAlignment="1">
      <alignment vertical="top"/>
    </xf>
    <xf numFmtId="49" fontId="23" fillId="33" borderId="2" xfId="0" applyNumberFormat="1" applyFont="1" applyFill="1" applyBorder="1" applyAlignment="1">
      <alignment horizontal="right" vertical="top" wrapText="1"/>
    </xf>
    <xf numFmtId="49" fontId="23" fillId="33" borderId="2" xfId="0" applyNumberFormat="1" applyFont="1" applyFill="1" applyBorder="1" applyAlignment="1">
      <alignment horizontal="center" vertical="top" wrapText="1"/>
    </xf>
    <xf numFmtId="0" fontId="23" fillId="33" borderId="2" xfId="0" applyFont="1" applyFill="1" applyBorder="1" applyAlignment="1">
      <alignment horizontal="left" vertical="top" wrapText="1"/>
    </xf>
    <xf numFmtId="0" fontId="24" fillId="0" borderId="0" xfId="0" applyFont="1" applyAlignment="1">
      <alignment vertical="top"/>
    </xf>
    <xf numFmtId="0" fontId="23" fillId="35" borderId="2" xfId="0" applyFont="1" applyFill="1" applyBorder="1" applyAlignment="1">
      <alignment horizontal="left" vertical="top" wrapText="1"/>
    </xf>
    <xf numFmtId="0" fontId="23" fillId="35" borderId="2" xfId="0" applyFont="1" applyFill="1" applyBorder="1" applyAlignment="1">
      <alignment horizontal="center" vertical="top" wrapText="1"/>
    </xf>
    <xf numFmtId="2" fontId="24" fillId="37" borderId="2" xfId="0" applyNumberFormat="1" applyFont="1" applyFill="1" applyBorder="1" applyAlignment="1">
      <alignment vertical="top"/>
    </xf>
    <xf numFmtId="0" fontId="24" fillId="0" borderId="2" xfId="0" applyFont="1" applyFill="1" applyBorder="1" applyAlignment="1">
      <alignment vertical="top" wrapText="1"/>
    </xf>
    <xf numFmtId="0" fontId="23" fillId="34" borderId="2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vertical="top"/>
    </xf>
    <xf numFmtId="49" fontId="23" fillId="33" borderId="2" xfId="0" applyNumberFormat="1" applyFont="1" applyFill="1" applyBorder="1" applyAlignment="1">
      <alignment horizontal="left" vertical="top" wrapText="1"/>
    </xf>
    <xf numFmtId="49" fontId="24" fillId="0" borderId="2" xfId="0" applyNumberFormat="1" applyFont="1" applyFill="1" applyBorder="1" applyAlignment="1">
      <alignment horizontal="right" vertical="top" wrapText="1"/>
    </xf>
    <xf numFmtId="0" fontId="24" fillId="36" borderId="2" xfId="0" applyFont="1" applyFill="1" applyBorder="1" applyAlignment="1">
      <alignment vertical="top" wrapText="1"/>
    </xf>
    <xf numFmtId="49" fontId="24" fillId="0" borderId="2" xfId="0" applyNumberFormat="1" applyFont="1" applyFill="1" applyBorder="1" applyAlignment="1">
      <alignment vertical="top" wrapText="1"/>
    </xf>
    <xf numFmtId="9" fontId="24" fillId="0" borderId="2" xfId="0" applyNumberFormat="1" applyFont="1" applyFill="1" applyBorder="1" applyAlignment="1">
      <alignment vertical="top" wrapText="1"/>
    </xf>
    <xf numFmtId="17" fontId="24" fillId="0" borderId="2" xfId="0" applyNumberFormat="1" applyFont="1" applyFill="1" applyBorder="1" applyAlignment="1">
      <alignment vertical="top" wrapText="1"/>
    </xf>
    <xf numFmtId="3" fontId="24" fillId="0" borderId="2" xfId="0" applyNumberFormat="1" applyFont="1" applyFill="1" applyBorder="1" applyAlignment="1">
      <alignment vertical="top" wrapText="1"/>
    </xf>
    <xf numFmtId="16" fontId="24" fillId="0" borderId="2" xfId="0" applyNumberFormat="1" applyFont="1" applyFill="1" applyBorder="1" applyAlignment="1">
      <alignment vertical="top" wrapText="1"/>
    </xf>
    <xf numFmtId="10" fontId="24" fillId="0" borderId="2" xfId="0" applyNumberFormat="1" applyFont="1" applyFill="1" applyBorder="1" applyAlignment="1">
      <alignment vertical="top" wrapText="1"/>
    </xf>
    <xf numFmtId="14" fontId="24" fillId="0" borderId="2" xfId="0" applyNumberFormat="1" applyFont="1" applyFill="1" applyBorder="1" applyAlignment="1">
      <alignment vertical="top" wrapText="1"/>
    </xf>
    <xf numFmtId="0" fontId="24" fillId="37" borderId="2" xfId="0" applyFont="1" applyFill="1" applyBorder="1" applyAlignment="1">
      <alignment vertical="top" wrapText="1"/>
    </xf>
    <xf numFmtId="0" fontId="22" fillId="38" borderId="2" xfId="0" applyFont="1" applyFill="1" applyBorder="1" applyAlignment="1">
      <alignment vertical="top"/>
    </xf>
    <xf numFmtId="0" fontId="23" fillId="38" borderId="2" xfId="0" applyFont="1" applyFill="1" applyBorder="1" applyAlignment="1">
      <alignment horizontal="center" vertical="top" wrapText="1"/>
    </xf>
    <xf numFmtId="0" fontId="24" fillId="37" borderId="2" xfId="0" applyFont="1" applyFill="1" applyBorder="1" applyAlignment="1">
      <alignment horizontal="center" vertical="top"/>
    </xf>
    <xf numFmtId="2" fontId="24" fillId="37" borderId="15" xfId="0" applyNumberFormat="1" applyFont="1" applyFill="1" applyBorder="1" applyAlignment="1">
      <alignment vertical="top"/>
    </xf>
    <xf numFmtId="2" fontId="24" fillId="0" borderId="15" xfId="0" applyNumberFormat="1" applyFont="1" applyFill="1" applyBorder="1" applyAlignment="1">
      <alignment vertical="top"/>
    </xf>
    <xf numFmtId="0" fontId="23" fillId="38" borderId="15" xfId="0" applyFont="1" applyFill="1" applyBorder="1" applyAlignment="1">
      <alignment horizontal="left" vertical="top" wrapText="1"/>
    </xf>
    <xf numFmtId="0" fontId="22" fillId="38" borderId="15" xfId="0" applyFont="1" applyFill="1" applyBorder="1" applyAlignment="1">
      <alignment vertical="top"/>
    </xf>
    <xf numFmtId="0" fontId="24" fillId="0" borderId="2" xfId="0" applyFont="1" applyBorder="1" applyAlignment="1">
      <alignment horizontal="center" vertical="top"/>
    </xf>
    <xf numFmtId="2" fontId="24" fillId="0" borderId="2" xfId="0" applyNumberFormat="1" applyFont="1" applyFill="1" applyBorder="1" applyAlignment="1">
      <alignment vertical="top"/>
    </xf>
    <xf numFmtId="0" fontId="24" fillId="0" borderId="2" xfId="0" applyFont="1" applyFill="1" applyBorder="1" applyAlignment="1">
      <alignment horizontal="center" vertical="top"/>
    </xf>
    <xf numFmtId="0" fontId="24" fillId="0" borderId="2" xfId="0" applyFont="1" applyFill="1" applyBorder="1" applyAlignment="1">
      <alignment horizontal="center" vertical="top" wrapText="1"/>
    </xf>
    <xf numFmtId="1" fontId="2" fillId="0" borderId="2" xfId="62" applyNumberFormat="1" applyFont="1" applyFill="1" applyBorder="1" applyAlignment="1">
      <alignment horizontal="center" vertical="top"/>
    </xf>
    <xf numFmtId="1" fontId="24" fillId="0" borderId="2" xfId="0" applyNumberFormat="1" applyFont="1" applyFill="1" applyBorder="1" applyAlignment="1">
      <alignment horizontal="center" vertical="top" wrapText="1"/>
    </xf>
    <xf numFmtId="2" fontId="2" fillId="0" borderId="2" xfId="56" applyNumberFormat="1" applyFont="1" applyBorder="1" applyAlignment="1">
      <alignment vertical="top"/>
    </xf>
    <xf numFmtId="0" fontId="24" fillId="37" borderId="2" xfId="0" applyFont="1" applyFill="1" applyBorder="1" applyAlignment="1">
      <alignment horizontal="center" vertical="top" wrapText="1"/>
    </xf>
    <xf numFmtId="0" fontId="28" fillId="38" borderId="2" xfId="0" applyFont="1" applyFill="1" applyBorder="1" applyAlignment="1">
      <alignment horizontal="center" vertical="top" wrapText="1"/>
    </xf>
    <xf numFmtId="2" fontId="2" fillId="0" borderId="2" xfId="62" applyNumberFormat="1" applyFont="1" applyFill="1" applyBorder="1" applyAlignment="1">
      <alignment horizontal="center" vertical="top"/>
    </xf>
    <xf numFmtId="0" fontId="25" fillId="38" borderId="2" xfId="0" applyFont="1" applyFill="1" applyBorder="1" applyAlignment="1">
      <alignment horizontal="left" vertical="top"/>
    </xf>
    <xf numFmtId="0" fontId="23" fillId="0" borderId="0" xfId="0" applyFont="1" applyFill="1" applyAlignment="1">
      <alignment vertical="top"/>
    </xf>
    <xf numFmtId="0" fontId="24" fillId="35" borderId="2" xfId="0" applyFont="1" applyFill="1" applyBorder="1" applyAlignment="1">
      <alignment horizontal="left" vertical="top" wrapText="1"/>
    </xf>
    <xf numFmtId="0" fontId="23" fillId="33" borderId="2" xfId="0" applyFont="1" applyFill="1" applyBorder="1" applyAlignment="1">
      <alignment vertical="top"/>
    </xf>
    <xf numFmtId="1" fontId="2" fillId="0" borderId="2" xfId="61" applyNumberFormat="1" applyFont="1" applyFill="1" applyBorder="1" applyAlignment="1">
      <alignment vertical="top"/>
    </xf>
    <xf numFmtId="0" fontId="23" fillId="38" borderId="2" xfId="0" applyFont="1" applyFill="1" applyBorder="1" applyAlignment="1">
      <alignment horizontal="left" vertical="top" wrapText="1"/>
    </xf>
    <xf numFmtId="0" fontId="25" fillId="38" borderId="2" xfId="0" applyFont="1" applyFill="1" applyBorder="1" applyAlignment="1">
      <alignment horizontal="left" vertical="top" wrapText="1"/>
    </xf>
    <xf numFmtId="0" fontId="23" fillId="38" borderId="2" xfId="96" applyFont="1" applyFill="1" applyBorder="1" applyAlignment="1">
      <alignment horizontal="left" vertical="top" wrapText="1"/>
    </xf>
    <xf numFmtId="0" fontId="23" fillId="38" borderId="2" xfId="96" applyFont="1" applyFill="1" applyBorder="1" applyAlignment="1">
      <alignment vertical="top" wrapText="1"/>
    </xf>
    <xf numFmtId="1" fontId="24" fillId="0" borderId="2" xfId="0" applyNumberFormat="1" applyFont="1" applyFill="1" applyBorder="1" applyAlignment="1">
      <alignment vertical="top"/>
    </xf>
    <xf numFmtId="164" fontId="24" fillId="0" borderId="2" xfId="0" applyNumberFormat="1" applyFont="1" applyBorder="1" applyAlignment="1">
      <alignment vertical="top"/>
    </xf>
    <xf numFmtId="0" fontId="25" fillId="33" borderId="1" xfId="0" applyFont="1" applyFill="1" applyBorder="1" applyAlignment="1">
      <alignment vertical="top"/>
    </xf>
    <xf numFmtId="0" fontId="23" fillId="33" borderId="12" xfId="0" applyFont="1" applyFill="1" applyBorder="1" applyAlignment="1">
      <alignment vertical="top"/>
    </xf>
    <xf numFmtId="0" fontId="25" fillId="33" borderId="2" xfId="0" applyFont="1" applyFill="1" applyBorder="1" applyAlignment="1">
      <alignment horizontal="left" vertical="top" wrapText="1"/>
    </xf>
    <xf numFmtId="0" fontId="24" fillId="33" borderId="2" xfId="0" applyFont="1" applyFill="1" applyBorder="1" applyAlignment="1">
      <alignment horizontal="left" vertical="top"/>
    </xf>
    <xf numFmtId="0" fontId="22" fillId="33" borderId="2" xfId="0" applyFont="1" applyFill="1" applyBorder="1" applyAlignment="1">
      <alignment horizontal="left" vertical="top" wrapText="1"/>
    </xf>
    <xf numFmtId="49" fontId="22" fillId="33" borderId="2" xfId="0" applyNumberFormat="1" applyFont="1" applyFill="1" applyBorder="1" applyAlignment="1">
      <alignment horizontal="left" vertical="top" wrapText="1"/>
    </xf>
    <xf numFmtId="0" fontId="22" fillId="0" borderId="2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 wrapText="1"/>
    </xf>
    <xf numFmtId="0" fontId="24" fillId="33" borderId="2" xfId="0" applyFont="1" applyFill="1" applyBorder="1" applyAlignment="1">
      <alignment horizontal="left" vertical="top" wrapText="1"/>
    </xf>
    <xf numFmtId="0" fontId="25" fillId="38" borderId="15" xfId="0" applyFont="1" applyFill="1" applyBorder="1" applyAlignment="1">
      <alignment horizontal="left" vertical="top"/>
    </xf>
    <xf numFmtId="0" fontId="24" fillId="0" borderId="13" xfId="0" applyFont="1" applyBorder="1" applyAlignment="1">
      <alignment vertical="top"/>
    </xf>
    <xf numFmtId="0" fontId="24" fillId="0" borderId="14" xfId="0" applyFont="1" applyBorder="1" applyAlignment="1">
      <alignment vertical="top"/>
    </xf>
    <xf numFmtId="0" fontId="25" fillId="38" borderId="15" xfId="0" applyFont="1" applyFill="1" applyBorder="1" applyAlignment="1">
      <alignment horizontal="left" vertical="top" wrapText="1"/>
    </xf>
    <xf numFmtId="0" fontId="24" fillId="0" borderId="13" xfId="0" applyFont="1" applyBorder="1" applyAlignment="1">
      <alignment horizontal="left" vertical="top" wrapText="1"/>
    </xf>
    <xf numFmtId="0" fontId="24" fillId="0" borderId="14" xfId="0" applyFont="1" applyBorder="1" applyAlignment="1">
      <alignment horizontal="left" vertical="top" wrapText="1"/>
    </xf>
    <xf numFmtId="0" fontId="25" fillId="34" borderId="2" xfId="0" applyFont="1" applyFill="1" applyBorder="1" applyAlignment="1">
      <alignment horizontal="left" vertical="top" wrapText="1"/>
    </xf>
    <xf numFmtId="0" fontId="22" fillId="34" borderId="2" xfId="0" applyFont="1" applyFill="1" applyBorder="1" applyAlignment="1">
      <alignment horizontal="left" vertical="top" wrapText="1"/>
    </xf>
  </cellXfs>
  <cellStyles count="111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Hypertextový odkaz 2" xfId="39"/>
    <cellStyle name="Hypertextový odkaz 2 2" xfId="40"/>
    <cellStyle name="Chybně" xfId="41" builtinId="27" customBuiltin="1"/>
    <cellStyle name="Chybně 2" xfId="42"/>
    <cellStyle name="Kontrolní buňka" xfId="43" builtinId="23" customBuiltin="1"/>
    <cellStyle name="Kontrolní buňka 2" xfId="44"/>
    <cellStyle name="Nadpis 1" xfId="45" builtinId="16" customBuiltin="1"/>
    <cellStyle name="Nadpis 1 2" xfId="46"/>
    <cellStyle name="Nadpis 2" xfId="47" builtinId="17" customBuiltin="1"/>
    <cellStyle name="Nadpis 2 2" xfId="48"/>
    <cellStyle name="Nadpis 3" xfId="49" builtinId="18" customBuiltin="1"/>
    <cellStyle name="Nadpis 3 2" xfId="50"/>
    <cellStyle name="Nadpis 4" xfId="51" builtinId="19" customBuiltin="1"/>
    <cellStyle name="Nadpis 4 2" xfId="52"/>
    <cellStyle name="Název" xfId="53" builtinId="15" customBuiltin="1"/>
    <cellStyle name="Neutrální" xfId="54" builtinId="28" customBuiltin="1"/>
    <cellStyle name="Neutrální 2" xfId="55"/>
    <cellStyle name="Normální" xfId="0" builtinId="0"/>
    <cellStyle name="Normální 2" xfId="56"/>
    <cellStyle name="Normální 2 2" xfId="57"/>
    <cellStyle name="Normální 2 2 2" xfId="97"/>
    <cellStyle name="Normální 3" xfId="58"/>
    <cellStyle name="Normální 3 2" xfId="98"/>
    <cellStyle name="Normální 4" xfId="59"/>
    <cellStyle name="Normální 5" xfId="60"/>
    <cellStyle name="Normální 5 2" xfId="99"/>
    <cellStyle name="Normální 6" xfId="61"/>
    <cellStyle name="Normální 6 2" xfId="62"/>
    <cellStyle name="Normální 6 2 2" xfId="102"/>
    <cellStyle name="Normální 6 3" xfId="63"/>
    <cellStyle name="Normální 6 3 2" xfId="64"/>
    <cellStyle name="Normální 6 3 2 2" xfId="104"/>
    <cellStyle name="Normální 6 3 3" xfId="103"/>
    <cellStyle name="Normální 6 4" xfId="94"/>
    <cellStyle name="Normální 6 4 2" xfId="106"/>
    <cellStyle name="Normální 6 4 3" xfId="101"/>
    <cellStyle name="Normální 6 5" xfId="108"/>
    <cellStyle name="Normální 6 5 2" xfId="110"/>
    <cellStyle name="Normální 7" xfId="93"/>
    <cellStyle name="Normální 7 2" xfId="95"/>
    <cellStyle name="Normální 7 2 2" xfId="105"/>
    <cellStyle name="Normální 7 3" xfId="100"/>
    <cellStyle name="Normální 8" xfId="96"/>
    <cellStyle name="Normální 9" xfId="107"/>
    <cellStyle name="Normální 9 2" xfId="109"/>
    <cellStyle name="Poznámka" xfId="65" builtinId="10" customBuiltin="1"/>
    <cellStyle name="Poznámka 2" xfId="66"/>
    <cellStyle name="Propojená buňka" xfId="67" builtinId="24" customBuiltin="1"/>
    <cellStyle name="Propojená buňka 2" xfId="68"/>
    <cellStyle name="Správně" xfId="69" builtinId="26" customBuiltin="1"/>
    <cellStyle name="Správně 2" xfId="70"/>
    <cellStyle name="Text upozornění" xfId="71" builtinId="11" customBuiltin="1"/>
    <cellStyle name="Text upozornění 2" xfId="72"/>
    <cellStyle name="Vstup" xfId="73" builtinId="20" customBuiltin="1"/>
    <cellStyle name="Vstup 2" xfId="74"/>
    <cellStyle name="Výpočet" xfId="75" builtinId="22" customBuiltin="1"/>
    <cellStyle name="Výpočet 2" xfId="76"/>
    <cellStyle name="Výstup" xfId="77" builtinId="21" customBuiltin="1"/>
    <cellStyle name="Výstup 2" xfId="78"/>
    <cellStyle name="Vysvětlující text" xfId="79" builtinId="53" customBuiltin="1"/>
    <cellStyle name="Vysvětlující text 2" xfId="80"/>
    <cellStyle name="Zvýraznění 1" xfId="81" builtinId="29" customBuiltin="1"/>
    <cellStyle name="Zvýraznění 1 2" xfId="82"/>
    <cellStyle name="Zvýraznění 2" xfId="83" builtinId="33" customBuiltin="1"/>
    <cellStyle name="Zvýraznění 2 2" xfId="84"/>
    <cellStyle name="Zvýraznění 3" xfId="85" builtinId="37" customBuiltin="1"/>
    <cellStyle name="Zvýraznění 3 2" xfId="86"/>
    <cellStyle name="Zvýraznění 4" xfId="87" builtinId="41" customBuiltin="1"/>
    <cellStyle name="Zvýraznění 4 2" xfId="88"/>
    <cellStyle name="Zvýraznění 5" xfId="89" builtinId="45" customBuiltin="1"/>
    <cellStyle name="Zvýraznění 5 2" xfId="90"/>
    <cellStyle name="Zvýraznění 6" xfId="91" builtinId="49" customBuiltin="1"/>
    <cellStyle name="Zvýraznění 6 2" xfId="9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B29"/>
  <sheetViews>
    <sheetView showGridLines="0" tabSelected="1" zoomScaleNormal="100" workbookViewId="0">
      <selection sqref="A1:A2"/>
    </sheetView>
  </sheetViews>
  <sheetFormatPr defaultColWidth="36.5703125" defaultRowHeight="12.75" x14ac:dyDescent="0.25"/>
  <cols>
    <col min="1" max="1" width="8.85546875" style="48" bestFit="1" customWidth="1"/>
    <col min="2" max="2" width="17.42578125" style="12" bestFit="1" customWidth="1"/>
    <col min="3" max="3" width="35.42578125" style="12" bestFit="1" customWidth="1"/>
    <col min="4" max="4" width="27.42578125" style="12" bestFit="1" customWidth="1"/>
    <col min="5" max="5" width="12.28515625" style="6" bestFit="1" customWidth="1"/>
    <col min="6" max="6" width="17.85546875" style="12" customWidth="1"/>
    <col min="7" max="7" width="9.140625" style="12" bestFit="1" customWidth="1"/>
    <col min="8" max="8" width="10.140625" style="12" bestFit="1" customWidth="1"/>
    <col min="9" max="9" width="35.85546875" style="12" bestFit="1" customWidth="1"/>
    <col min="10" max="10" width="36.7109375" style="12" bestFit="1" customWidth="1"/>
    <col min="11" max="11" width="22.5703125" style="12" bestFit="1" customWidth="1"/>
    <col min="12" max="12" width="21" style="12" bestFit="1" customWidth="1"/>
    <col min="13" max="13" width="10.42578125" style="12" customWidth="1"/>
    <col min="14" max="14" width="18.42578125" style="12" bestFit="1" customWidth="1"/>
    <col min="15" max="15" width="33.140625" style="12" bestFit="1" customWidth="1"/>
    <col min="16" max="16" width="36.7109375" style="2" bestFit="1" customWidth="1"/>
    <col min="17" max="17" width="27.85546875" style="12" bestFit="1" customWidth="1"/>
    <col min="18" max="18" width="24" style="12" bestFit="1" customWidth="1"/>
    <col min="19" max="19" width="10.7109375" style="12" bestFit="1" customWidth="1"/>
    <col min="20" max="20" width="20" style="12" bestFit="1" customWidth="1"/>
    <col min="21" max="21" width="34" style="12" bestFit="1" customWidth="1"/>
    <col min="22" max="22" width="36.140625" style="12" bestFit="1" customWidth="1"/>
    <col min="23" max="23" width="25.42578125" style="12" bestFit="1" customWidth="1"/>
    <col min="24" max="24" width="24" style="12" bestFit="1" customWidth="1"/>
    <col min="25" max="25" width="14.42578125" style="12" bestFit="1" customWidth="1"/>
    <col min="26" max="26" width="18.28515625" style="12" bestFit="1" customWidth="1"/>
    <col min="27" max="27" width="31.140625" style="12" bestFit="1" customWidth="1"/>
    <col min="28" max="28" width="23.140625" style="12" bestFit="1" customWidth="1"/>
    <col min="29" max="29" width="21.7109375" style="12" bestFit="1" customWidth="1"/>
    <col min="30" max="30" width="9" style="12" bestFit="1" customWidth="1"/>
    <col min="31" max="31" width="19.42578125" style="12" bestFit="1" customWidth="1"/>
    <col min="32" max="32" width="33.140625" style="12" bestFit="1" customWidth="1"/>
    <col min="33" max="33" width="12.7109375" style="8" customWidth="1"/>
    <col min="34" max="34" width="19.42578125" style="12" customWidth="1"/>
    <col min="35" max="35" width="8.7109375" style="12" bestFit="1" customWidth="1"/>
    <col min="36" max="36" width="8.5703125" style="12" customWidth="1"/>
    <col min="37" max="37" width="12.85546875" style="12" bestFit="1" customWidth="1"/>
    <col min="38" max="38" width="12.7109375" style="12" customWidth="1"/>
    <col min="39" max="40" width="23" style="12" bestFit="1" customWidth="1"/>
    <col min="41" max="41" width="18.140625" style="12" customWidth="1"/>
    <col min="42" max="42" width="16.28515625" style="12" customWidth="1"/>
    <col min="43" max="43" width="11.7109375" style="12" customWidth="1"/>
    <col min="44" max="44" width="11.42578125" style="12" customWidth="1"/>
    <col min="45" max="46" width="17.140625" style="12" bestFit="1" customWidth="1"/>
    <col min="47" max="48" width="13.5703125" style="12" bestFit="1" customWidth="1"/>
    <col min="49" max="49" width="13" style="12" bestFit="1" customWidth="1"/>
    <col min="50" max="50" width="17.85546875" style="12" customWidth="1"/>
    <col min="51" max="51" width="18" style="12" bestFit="1" customWidth="1"/>
    <col min="52" max="52" width="13" style="12" bestFit="1" customWidth="1"/>
    <col min="53" max="53" width="14.7109375" style="12" customWidth="1"/>
    <col min="54" max="54" width="10.5703125" style="12" bestFit="1" customWidth="1"/>
    <col min="55" max="55" width="9.140625" style="12" bestFit="1" customWidth="1"/>
    <col min="56" max="56" width="7.7109375" style="12" bestFit="1" customWidth="1"/>
    <col min="57" max="57" width="14" style="12" bestFit="1" customWidth="1"/>
    <col min="58" max="58" width="15" style="12" bestFit="1" customWidth="1"/>
    <col min="59" max="59" width="7.5703125" style="12" bestFit="1" customWidth="1"/>
    <col min="60" max="60" width="22.7109375" style="12" bestFit="1" customWidth="1"/>
    <col min="61" max="61" width="7.42578125" style="12" customWidth="1"/>
    <col min="62" max="62" width="8.5703125" style="12" bestFit="1" customWidth="1"/>
    <col min="63" max="63" width="7.5703125" style="12" bestFit="1" customWidth="1"/>
    <col min="64" max="64" width="9" style="12" bestFit="1" customWidth="1"/>
    <col min="65" max="65" width="6.7109375" style="12" customWidth="1"/>
    <col min="66" max="68" width="7.5703125" style="12" bestFit="1" customWidth="1"/>
    <col min="69" max="69" width="10" style="12" bestFit="1" customWidth="1"/>
    <col min="70" max="70" width="19.85546875" style="12" bestFit="1" customWidth="1"/>
    <col min="71" max="71" width="25.140625" style="12" bestFit="1" customWidth="1"/>
    <col min="72" max="72" width="27.5703125" style="12" bestFit="1" customWidth="1"/>
    <col min="73" max="74" width="15" style="12" bestFit="1" customWidth="1"/>
    <col min="75" max="75" width="16" style="12" bestFit="1" customWidth="1"/>
    <col min="76" max="76" width="17" style="12" bestFit="1" customWidth="1"/>
    <col min="77" max="77" width="12.85546875" style="12" bestFit="1" customWidth="1"/>
    <col min="78" max="78" width="13.28515625" style="12" bestFit="1" customWidth="1"/>
    <col min="79" max="79" width="31.42578125" style="12" bestFit="1" customWidth="1"/>
    <col min="80" max="80" width="13.85546875" style="12" bestFit="1" customWidth="1"/>
    <col min="81" max="81" width="14.5703125" style="12" bestFit="1" customWidth="1"/>
    <col min="82" max="82" width="18.140625" style="12" bestFit="1" customWidth="1"/>
    <col min="83" max="83" width="21.140625" style="12" bestFit="1" customWidth="1"/>
    <col min="84" max="84" width="26.5703125" style="12" bestFit="1" customWidth="1"/>
    <col min="85" max="85" width="18.5703125" style="12" bestFit="1" customWidth="1"/>
    <col min="86" max="86" width="24.140625" style="12" bestFit="1" customWidth="1"/>
    <col min="87" max="87" width="24" style="12" bestFit="1" customWidth="1"/>
    <col min="88" max="88" width="18.5703125" style="12" bestFit="1" customWidth="1"/>
    <col min="89" max="89" width="59.42578125" style="12" customWidth="1"/>
    <col min="90" max="90" width="18.5703125" style="12" bestFit="1" customWidth="1"/>
    <col min="91" max="91" width="25.7109375" style="12" bestFit="1" customWidth="1"/>
    <col min="92" max="92" width="36.7109375" style="12" bestFit="1" customWidth="1"/>
    <col min="93" max="93" width="16.42578125" style="12" bestFit="1" customWidth="1"/>
    <col min="94" max="94" width="16.5703125" style="12" bestFit="1" customWidth="1"/>
    <col min="95" max="95" width="25.7109375" style="12" bestFit="1" customWidth="1"/>
    <col min="96" max="96" width="36.7109375" style="12" bestFit="1" customWidth="1"/>
    <col min="97" max="97" width="18.5703125" style="12" bestFit="1" customWidth="1"/>
    <col min="98" max="98" width="25.7109375" style="12" bestFit="1" customWidth="1"/>
    <col min="99" max="99" width="36" style="12" bestFit="1" customWidth="1"/>
    <col min="100" max="100" width="29.7109375" style="12" customWidth="1"/>
    <col min="101" max="101" width="20.7109375" style="12" bestFit="1" customWidth="1"/>
    <col min="102" max="102" width="21.5703125" style="12" customWidth="1"/>
    <col min="103" max="103" width="23" style="12" bestFit="1" customWidth="1"/>
    <col min="104" max="104" width="11.28515625" style="12" customWidth="1"/>
    <col min="105" max="105" width="25.28515625" style="12" bestFit="1" customWidth="1"/>
    <col min="106" max="106" width="12.7109375" style="12" customWidth="1"/>
    <col min="107" max="107" width="18.5703125" style="12" bestFit="1" customWidth="1"/>
    <col min="108" max="108" width="7.7109375" style="12" bestFit="1" customWidth="1"/>
    <col min="109" max="109" width="36.7109375" style="12" bestFit="1" customWidth="1"/>
    <col min="110" max="110" width="20.42578125" style="12" customWidth="1"/>
    <col min="111" max="111" width="5.85546875" style="12" customWidth="1"/>
    <col min="112" max="112" width="29.42578125" style="12" bestFit="1" customWidth="1"/>
    <col min="113" max="113" width="36.7109375" style="12" bestFit="1" customWidth="1"/>
    <col min="114" max="114" width="18.85546875" style="12" bestFit="1" customWidth="1"/>
    <col min="115" max="115" width="36.7109375" style="12" bestFit="1" customWidth="1"/>
    <col min="116" max="116" width="16.42578125" style="12" bestFit="1" customWidth="1"/>
    <col min="117" max="117" width="31.42578125" style="12" bestFit="1" customWidth="1"/>
    <col min="118" max="118" width="15.140625" style="12" bestFit="1" customWidth="1"/>
    <col min="119" max="119" width="17" style="12" bestFit="1" customWidth="1"/>
    <col min="120" max="120" width="20.5703125" style="12" customWidth="1"/>
    <col min="121" max="121" width="36.42578125" style="12" bestFit="1" customWidth="1"/>
    <col min="122" max="122" width="21.7109375" style="12" bestFit="1" customWidth="1"/>
    <col min="123" max="123" width="26" style="12" customWidth="1"/>
    <col min="124" max="124" width="24.42578125" style="12" bestFit="1" customWidth="1"/>
    <col min="125" max="125" width="28.28515625" style="12" customWidth="1"/>
    <col min="126" max="126" width="28.42578125" style="12" bestFit="1" customWidth="1"/>
    <col min="127" max="127" width="29.5703125" style="12" customWidth="1"/>
    <col min="128" max="128" width="15.7109375" style="12" bestFit="1" customWidth="1"/>
    <col min="129" max="129" width="16.28515625" style="12" bestFit="1" customWidth="1"/>
    <col min="130" max="130" width="15.7109375" style="12" bestFit="1" customWidth="1"/>
    <col min="131" max="131" width="23.5703125" style="12" bestFit="1" customWidth="1"/>
    <col min="132" max="132" width="25.42578125" style="12" bestFit="1" customWidth="1"/>
    <col min="133" max="133" width="26.140625" style="12" bestFit="1" customWidth="1"/>
    <col min="134" max="134" width="27.85546875" style="12" bestFit="1" customWidth="1"/>
    <col min="135" max="135" width="28.140625" style="12" bestFit="1" customWidth="1"/>
    <col min="136" max="136" width="29.42578125" style="12" bestFit="1" customWidth="1"/>
    <col min="137" max="137" width="16.7109375" style="12" bestFit="1" customWidth="1"/>
    <col min="138" max="138" width="17.140625" style="12" bestFit="1" customWidth="1"/>
    <col min="139" max="139" width="16.7109375" style="12" bestFit="1" customWidth="1"/>
    <col min="140" max="140" width="14.28515625" style="12" bestFit="1" customWidth="1"/>
    <col min="141" max="141" width="15.7109375" style="12" bestFit="1" customWidth="1"/>
    <col min="142" max="142" width="14.28515625" style="12" bestFit="1" customWidth="1"/>
    <col min="143" max="143" width="25.140625" style="12" bestFit="1" customWidth="1"/>
    <col min="144" max="144" width="26.7109375" style="12" bestFit="1" customWidth="1"/>
    <col min="145" max="145" width="28.42578125" style="12" bestFit="1" customWidth="1"/>
    <col min="146" max="146" width="31.42578125" style="12" bestFit="1" customWidth="1"/>
    <col min="147" max="147" width="15.28515625" style="12" bestFit="1" customWidth="1"/>
    <col min="148" max="148" width="16.28515625" style="12" bestFit="1" customWidth="1"/>
    <col min="149" max="150" width="26.140625" style="12" bestFit="1" customWidth="1"/>
    <col min="151" max="151" width="28.42578125" style="12" bestFit="1" customWidth="1"/>
    <col min="152" max="152" width="30.42578125" style="12" bestFit="1" customWidth="1"/>
    <col min="153" max="154" width="16.85546875" style="12" bestFit="1" customWidth="1"/>
    <col min="155" max="155" width="15.140625" style="12" bestFit="1" customWidth="1"/>
    <col min="156" max="156" width="15" style="12" customWidth="1"/>
    <col min="157" max="157" width="18.140625" style="12" bestFit="1" customWidth="1"/>
    <col min="158" max="158" width="21.7109375" style="12" bestFit="1" customWidth="1"/>
    <col min="159" max="159" width="21.5703125" style="12" customWidth="1"/>
    <col min="160" max="160" width="14.7109375" style="12" bestFit="1" customWidth="1"/>
    <col min="161" max="162" width="16.28515625" style="12" bestFit="1" customWidth="1"/>
    <col min="163" max="163" width="15.7109375" style="12" bestFit="1" customWidth="1"/>
    <col min="164" max="164" width="20.42578125" style="12" bestFit="1" customWidth="1"/>
    <col min="165" max="165" width="22.42578125" style="12" customWidth="1"/>
    <col min="166" max="166" width="22.85546875" style="12" bestFit="1" customWidth="1"/>
    <col min="167" max="167" width="15.28515625" style="12" customWidth="1"/>
    <col min="168" max="168" width="20" style="12" bestFit="1" customWidth="1"/>
    <col min="169" max="169" width="21.7109375" style="12" bestFit="1" customWidth="1"/>
    <col min="170" max="170" width="18.42578125" style="12" bestFit="1" customWidth="1"/>
    <col min="171" max="171" width="14.42578125" style="12" bestFit="1" customWidth="1"/>
    <col min="172" max="172" width="18.42578125" style="12" bestFit="1" customWidth="1"/>
    <col min="173" max="173" width="26.28515625" style="12" bestFit="1" customWidth="1"/>
    <col min="174" max="174" width="14.42578125" style="12" bestFit="1" customWidth="1"/>
    <col min="175" max="175" width="14.28515625" style="12" customWidth="1"/>
    <col min="176" max="176" width="31.140625" style="12" bestFit="1" customWidth="1"/>
    <col min="177" max="177" width="32.5703125" style="12" bestFit="1" customWidth="1"/>
    <col min="178" max="178" width="32.42578125" style="12" bestFit="1" customWidth="1"/>
    <col min="179" max="179" width="31.5703125" style="12" bestFit="1" customWidth="1"/>
    <col min="180" max="180" width="30.5703125" style="12" customWidth="1"/>
    <col min="181" max="181" width="31.5703125" style="12" bestFit="1" customWidth="1"/>
    <col min="182" max="183" width="32.42578125" style="12" bestFit="1" customWidth="1"/>
    <col min="184" max="184" width="30.5703125" style="12" bestFit="1" customWidth="1"/>
    <col min="185" max="185" width="32.42578125" style="12" bestFit="1" customWidth="1"/>
    <col min="186" max="186" width="31.5703125" style="12" bestFit="1" customWidth="1"/>
    <col min="187" max="187" width="32.85546875" style="12" bestFit="1" customWidth="1"/>
    <col min="188" max="188" width="31" style="12" bestFit="1" customWidth="1"/>
    <col min="189" max="190" width="31.5703125" style="12" bestFit="1" customWidth="1"/>
    <col min="191" max="191" width="37.5703125" style="12" customWidth="1"/>
    <col min="192" max="192" width="41.140625" style="12" customWidth="1"/>
    <col min="193" max="195" width="36.5703125" style="12" bestFit="1" customWidth="1"/>
    <col min="196" max="196" width="10.28515625" style="12" bestFit="1" customWidth="1"/>
    <col min="197" max="197" width="9.7109375" style="12" bestFit="1" customWidth="1"/>
    <col min="198" max="198" width="15.28515625" style="12" bestFit="1" customWidth="1"/>
    <col min="199" max="199" width="19.5703125" style="12" bestFit="1" customWidth="1"/>
    <col min="200" max="200" width="18.5703125" style="12" bestFit="1" customWidth="1"/>
    <col min="201" max="201" width="16" style="12" customWidth="1"/>
    <col min="202" max="202" width="22.42578125" style="12" bestFit="1" customWidth="1"/>
    <col min="203" max="203" width="13.7109375" style="12" bestFit="1" customWidth="1"/>
    <col min="204" max="204" width="16.28515625" style="12" bestFit="1" customWidth="1"/>
    <col min="205" max="205" width="17.42578125" style="12" bestFit="1" customWidth="1"/>
    <col min="206" max="206" width="17.85546875" style="12" bestFit="1" customWidth="1"/>
    <col min="207" max="208" width="36.7109375" style="12" bestFit="1" customWidth="1"/>
    <col min="209" max="209" width="15.28515625" style="12" bestFit="1" customWidth="1"/>
    <col min="210" max="210" width="36.42578125" style="12" bestFit="1" customWidth="1"/>
    <col min="211" max="211" width="36.7109375" style="12" bestFit="1" customWidth="1"/>
    <col min="212" max="212" width="36.5703125" style="12" bestFit="1" customWidth="1"/>
    <col min="213" max="213" width="9.85546875" style="12" bestFit="1" customWidth="1"/>
    <col min="214" max="214" width="10.7109375" style="12" customWidth="1"/>
    <col min="215" max="215" width="11" style="12" customWidth="1"/>
    <col min="216" max="216" width="7.42578125" style="12" customWidth="1"/>
    <col min="217" max="217" width="35.140625" style="12" bestFit="1" customWidth="1"/>
    <col min="218" max="218" width="15.42578125" style="12" bestFit="1" customWidth="1"/>
    <col min="219" max="219" width="36.7109375" style="12" bestFit="1" customWidth="1"/>
    <col min="220" max="220" width="39" style="12" customWidth="1"/>
    <col min="221" max="221" width="36.7109375" style="12" bestFit="1" customWidth="1"/>
    <col min="222" max="222" width="15.42578125" style="12" bestFit="1" customWidth="1"/>
    <col min="223" max="223" width="36.7109375" style="12" bestFit="1" customWidth="1"/>
    <col min="224" max="224" width="16" style="12" bestFit="1" customWidth="1"/>
    <col min="225" max="225" width="36.7109375" style="12" bestFit="1" customWidth="1"/>
    <col min="226" max="226" width="22.7109375" style="12" customWidth="1"/>
    <col min="227" max="227" width="27.42578125" style="12" customWidth="1"/>
    <col min="228" max="233" width="8.5703125" style="12" bestFit="1" customWidth="1"/>
    <col min="234" max="234" width="23.42578125" style="12" bestFit="1" customWidth="1"/>
    <col min="235" max="235" width="35.42578125" style="12" bestFit="1" customWidth="1"/>
    <col min="236" max="236" width="18.42578125" style="12" customWidth="1"/>
    <col min="237" max="237" width="20" style="12" bestFit="1" customWidth="1"/>
    <col min="238" max="238" width="14.7109375" style="12" bestFit="1" customWidth="1"/>
    <col min="239" max="239" width="20.42578125" style="12" bestFit="1" customWidth="1"/>
    <col min="240" max="240" width="15.5703125" style="12" bestFit="1" customWidth="1"/>
    <col min="241" max="241" width="21.5703125" style="12" bestFit="1" customWidth="1"/>
    <col min="242" max="242" width="77.85546875" style="12" bestFit="1" customWidth="1"/>
    <col min="243" max="243" width="84" style="12" customWidth="1"/>
    <col min="244" max="244" width="10.140625" style="12" bestFit="1" customWidth="1"/>
    <col min="245" max="245" width="12.28515625" style="12" bestFit="1" customWidth="1"/>
    <col min="246" max="246" width="10.85546875" style="12" bestFit="1" customWidth="1"/>
    <col min="247" max="247" width="12.140625" style="12" bestFit="1" customWidth="1"/>
    <col min="248" max="248" width="9.85546875" style="12" bestFit="1" customWidth="1"/>
    <col min="249" max="249" width="10.42578125" style="12" bestFit="1" customWidth="1"/>
    <col min="250" max="250" width="8.85546875" style="12" bestFit="1" customWidth="1"/>
    <col min="251" max="251" width="21.140625" style="12" bestFit="1" customWidth="1"/>
    <col min="252" max="252" width="21.85546875" style="12" bestFit="1" customWidth="1"/>
    <col min="253" max="253" width="14.42578125" style="12" bestFit="1" customWidth="1"/>
    <col min="254" max="254" width="20.140625" style="12" bestFit="1" customWidth="1"/>
    <col min="255" max="255" width="23.85546875" style="12" bestFit="1" customWidth="1"/>
    <col min="256" max="256" width="16.42578125" style="12" bestFit="1" customWidth="1"/>
    <col min="257" max="257" width="17.7109375" style="12" bestFit="1" customWidth="1"/>
    <col min="258" max="258" width="14.42578125" style="12" bestFit="1" customWidth="1"/>
    <col min="259" max="259" width="13.42578125" style="12" bestFit="1" customWidth="1"/>
    <col min="260" max="260" width="12.28515625" style="12" bestFit="1" customWidth="1"/>
    <col min="261" max="261" width="11.5703125" style="12" customWidth="1"/>
    <col min="262" max="262" width="10.85546875" style="12" bestFit="1" customWidth="1"/>
    <col min="263" max="263" width="9.85546875" style="12" bestFit="1" customWidth="1"/>
    <col min="264" max="264" width="10.42578125" style="12" bestFit="1" customWidth="1"/>
    <col min="265" max="265" width="10" style="12" bestFit="1" customWidth="1"/>
    <col min="266" max="266" width="19" style="12" bestFit="1" customWidth="1"/>
    <col min="267" max="267" width="18.7109375" style="12" customWidth="1"/>
    <col min="268" max="268" width="14.42578125" style="12" bestFit="1" customWidth="1"/>
    <col min="269" max="269" width="18.85546875" style="12" bestFit="1" customWidth="1"/>
    <col min="270" max="270" width="23.85546875" style="12" bestFit="1" customWidth="1"/>
    <col min="271" max="271" width="20" style="12" bestFit="1" customWidth="1"/>
    <col min="272" max="272" width="18.7109375" style="12" bestFit="1" customWidth="1"/>
    <col min="273" max="273" width="14.42578125" style="12" bestFit="1" customWidth="1"/>
    <col min="274" max="274" width="31.140625" style="12" customWidth="1"/>
    <col min="275" max="275" width="22.85546875" style="12" customWidth="1"/>
    <col min="276" max="276" width="17.5703125" style="18" customWidth="1"/>
    <col min="277" max="277" width="17.7109375" style="18" customWidth="1"/>
    <col min="278" max="278" width="14.140625" style="18" bestFit="1" customWidth="1"/>
    <col min="279" max="279" width="18.140625" style="12" customWidth="1"/>
    <col min="280" max="280" width="17.28515625" style="12" bestFit="1" customWidth="1"/>
    <col min="281" max="281" width="17.42578125" style="12" bestFit="1" customWidth="1"/>
    <col min="282" max="282" width="15.5703125" style="12" bestFit="1" customWidth="1"/>
    <col min="283" max="283" width="13" style="12" customWidth="1"/>
    <col min="284" max="284" width="36.7109375" style="12" bestFit="1" customWidth="1"/>
    <col min="285" max="285" width="41.85546875" style="12" customWidth="1"/>
    <col min="286" max="286" width="36.7109375" style="12" bestFit="1" customWidth="1"/>
    <col min="287" max="287" width="20" style="12" customWidth="1"/>
    <col min="288" max="288" width="24" style="12" bestFit="1" customWidth="1"/>
    <col min="289" max="16384" width="36.5703125" style="12"/>
  </cols>
  <sheetData>
    <row r="1" spans="1:288" s="1" customFormat="1" x14ac:dyDescent="0.25">
      <c r="A1" s="58" t="s">
        <v>743</v>
      </c>
      <c r="B1" s="60" t="s">
        <v>0</v>
      </c>
      <c r="C1" s="60" t="s">
        <v>1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49"/>
      <c r="AH1" s="60" t="s">
        <v>207</v>
      </c>
      <c r="AI1" s="62"/>
      <c r="AJ1" s="62"/>
      <c r="AK1" s="62"/>
      <c r="AL1" s="65"/>
      <c r="AM1" s="60" t="s">
        <v>34</v>
      </c>
      <c r="AN1" s="64"/>
      <c r="AO1" s="64"/>
      <c r="AP1" s="64"/>
      <c r="AQ1" s="64"/>
      <c r="AR1" s="64"/>
      <c r="AS1" s="64"/>
      <c r="AT1" s="64"/>
      <c r="AU1" s="65"/>
      <c r="AV1" s="65"/>
      <c r="AW1" s="60" t="s">
        <v>41</v>
      </c>
      <c r="AX1" s="64"/>
      <c r="AY1" s="64"/>
      <c r="AZ1" s="64"/>
      <c r="BA1" s="65"/>
      <c r="BB1" s="60" t="s">
        <v>46</v>
      </c>
      <c r="BC1" s="64"/>
      <c r="BD1" s="64"/>
      <c r="BE1" s="64"/>
      <c r="BF1" s="64"/>
      <c r="BG1" s="64"/>
      <c r="BH1" s="64"/>
      <c r="BI1" s="60" t="s">
        <v>54</v>
      </c>
      <c r="BJ1" s="64"/>
      <c r="BK1" s="64"/>
      <c r="BL1" s="60" t="s">
        <v>58</v>
      </c>
      <c r="BM1" s="64"/>
      <c r="BN1" s="64"/>
      <c r="BO1" s="64"/>
      <c r="BP1" s="64"/>
      <c r="BQ1" s="64"/>
      <c r="BR1" s="60" t="s">
        <v>65</v>
      </c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0" t="s">
        <v>67</v>
      </c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0" t="s">
        <v>78</v>
      </c>
      <c r="CQ1" s="64"/>
      <c r="CR1" s="64"/>
      <c r="CS1" s="60" t="s">
        <v>80</v>
      </c>
      <c r="CT1" s="64"/>
      <c r="CU1" s="64"/>
      <c r="CV1" s="60" t="s">
        <v>81</v>
      </c>
      <c r="CW1" s="64"/>
      <c r="CX1" s="64"/>
      <c r="CY1" s="62"/>
      <c r="CZ1" s="66"/>
      <c r="DA1" s="66"/>
      <c r="DB1" s="66"/>
      <c r="DC1" s="60" t="s">
        <v>85</v>
      </c>
      <c r="DD1" s="64"/>
      <c r="DE1" s="64"/>
      <c r="DF1" s="64"/>
      <c r="DG1" s="64"/>
      <c r="DH1" s="64"/>
      <c r="DI1" s="64"/>
      <c r="DJ1" s="60" t="s">
        <v>89</v>
      </c>
      <c r="DK1" s="64"/>
      <c r="DL1" s="64"/>
      <c r="DM1" s="64"/>
      <c r="DN1" s="64"/>
      <c r="DO1" s="60" t="s">
        <v>94</v>
      </c>
      <c r="DP1" s="64"/>
      <c r="DQ1" s="64"/>
      <c r="DR1" s="60" t="s">
        <v>98</v>
      </c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5"/>
      <c r="FT1" s="60" t="s">
        <v>134</v>
      </c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0" t="s">
        <v>155</v>
      </c>
      <c r="GO1" s="64"/>
      <c r="GP1" s="64"/>
      <c r="GQ1" s="64"/>
      <c r="GR1" s="64"/>
      <c r="GS1" s="64"/>
      <c r="GT1" s="64"/>
      <c r="GU1" s="60" t="s">
        <v>163</v>
      </c>
      <c r="GV1" s="64"/>
      <c r="GW1" s="64"/>
      <c r="GX1" s="60" t="s">
        <v>167</v>
      </c>
      <c r="GY1" s="64"/>
      <c r="GZ1" s="64"/>
      <c r="HA1" s="64"/>
      <c r="HB1" s="64"/>
      <c r="HC1" s="64"/>
      <c r="HD1" s="64"/>
      <c r="HE1" s="60" t="s">
        <v>172</v>
      </c>
      <c r="HF1" s="64"/>
      <c r="HG1" s="64"/>
      <c r="HH1" s="64"/>
      <c r="HI1" s="64"/>
      <c r="HJ1" s="60" t="s">
        <v>174</v>
      </c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0" t="s">
        <v>191</v>
      </c>
      <c r="IK1" s="64"/>
      <c r="IL1" s="64"/>
      <c r="IM1" s="64"/>
      <c r="IN1" s="64"/>
      <c r="IO1" s="64"/>
      <c r="IP1" s="64"/>
      <c r="IQ1" s="64"/>
      <c r="IR1" s="64"/>
      <c r="IS1" s="64"/>
      <c r="IT1" s="64"/>
      <c r="IU1" s="64"/>
      <c r="IV1" s="64"/>
      <c r="IW1" s="64"/>
      <c r="IX1" s="64"/>
      <c r="IY1" s="73" t="s">
        <v>724</v>
      </c>
      <c r="IZ1" s="74"/>
      <c r="JA1" s="74"/>
      <c r="JB1" s="74"/>
      <c r="JC1" s="74"/>
      <c r="JD1" s="74"/>
      <c r="JE1" s="74"/>
      <c r="JF1" s="74"/>
      <c r="JG1" s="74"/>
      <c r="JH1" s="74"/>
      <c r="JI1" s="74"/>
      <c r="JJ1" s="74"/>
      <c r="JK1" s="74"/>
      <c r="JL1" s="74"/>
      <c r="JM1" s="74"/>
      <c r="JN1" s="30"/>
      <c r="JO1" s="36"/>
      <c r="JP1" s="70" t="s">
        <v>812</v>
      </c>
      <c r="JQ1" s="71"/>
      <c r="JR1" s="72"/>
      <c r="JS1" s="47" t="s">
        <v>817</v>
      </c>
      <c r="JT1" s="67" t="s">
        <v>813</v>
      </c>
      <c r="JU1" s="68"/>
      <c r="JV1" s="69"/>
      <c r="JW1" s="47" t="s">
        <v>818</v>
      </c>
      <c r="JX1" s="47" t="s">
        <v>814</v>
      </c>
      <c r="JY1" s="47" t="s">
        <v>815</v>
      </c>
      <c r="JZ1" s="47" t="s">
        <v>816</v>
      </c>
      <c r="KA1" s="67" t="s">
        <v>819</v>
      </c>
      <c r="KB1" s="69"/>
    </row>
    <row r="2" spans="1:288" ht="306" x14ac:dyDescent="0.25">
      <c r="A2" s="59"/>
      <c r="B2" s="61"/>
      <c r="C2" s="11" t="s">
        <v>2</v>
      </c>
      <c r="D2" s="11" t="s">
        <v>3</v>
      </c>
      <c r="E2" s="9" t="s">
        <v>208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  <c r="N2" s="11" t="s">
        <v>12</v>
      </c>
      <c r="O2" s="11" t="s">
        <v>13</v>
      </c>
      <c r="P2" s="19" t="s">
        <v>14</v>
      </c>
      <c r="Q2" s="11" t="s">
        <v>15</v>
      </c>
      <c r="R2" s="11" t="s">
        <v>16</v>
      </c>
      <c r="S2" s="11" t="s">
        <v>17</v>
      </c>
      <c r="T2" s="11" t="s">
        <v>18</v>
      </c>
      <c r="U2" s="11" t="s">
        <v>19</v>
      </c>
      <c r="V2" s="11" t="s">
        <v>20</v>
      </c>
      <c r="W2" s="11" t="s">
        <v>21</v>
      </c>
      <c r="X2" s="11" t="s">
        <v>22</v>
      </c>
      <c r="Y2" s="11" t="s">
        <v>23</v>
      </c>
      <c r="Z2" s="11" t="s">
        <v>24</v>
      </c>
      <c r="AA2" s="11" t="s">
        <v>25</v>
      </c>
      <c r="AB2" s="11" t="s">
        <v>26</v>
      </c>
      <c r="AC2" s="11" t="s">
        <v>27</v>
      </c>
      <c r="AD2" s="11" t="s">
        <v>28</v>
      </c>
      <c r="AE2" s="11" t="s">
        <v>29</v>
      </c>
      <c r="AF2" s="11" t="s">
        <v>30</v>
      </c>
      <c r="AG2" s="13" t="s">
        <v>775</v>
      </c>
      <c r="AH2" s="11" t="s">
        <v>31</v>
      </c>
      <c r="AI2" s="11" t="s">
        <v>32</v>
      </c>
      <c r="AJ2" s="13" t="s">
        <v>746</v>
      </c>
      <c r="AK2" s="11" t="s">
        <v>33</v>
      </c>
      <c r="AL2" s="13" t="s">
        <v>747</v>
      </c>
      <c r="AM2" s="11" t="s">
        <v>35</v>
      </c>
      <c r="AN2" s="11" t="s">
        <v>36</v>
      </c>
      <c r="AO2" s="11" t="s">
        <v>37</v>
      </c>
      <c r="AP2" s="11" t="s">
        <v>38</v>
      </c>
      <c r="AQ2" s="13" t="s">
        <v>748</v>
      </c>
      <c r="AR2" s="13" t="s">
        <v>749</v>
      </c>
      <c r="AS2" s="11" t="s">
        <v>39</v>
      </c>
      <c r="AT2" s="11" t="s">
        <v>40</v>
      </c>
      <c r="AU2" s="13" t="s">
        <v>750</v>
      </c>
      <c r="AV2" s="13" t="s">
        <v>751</v>
      </c>
      <c r="AW2" s="11" t="s">
        <v>42</v>
      </c>
      <c r="AX2" s="11" t="s">
        <v>43</v>
      </c>
      <c r="AY2" s="11" t="s">
        <v>44</v>
      </c>
      <c r="AZ2" s="11" t="s">
        <v>45</v>
      </c>
      <c r="BA2" s="13" t="s">
        <v>752</v>
      </c>
      <c r="BB2" s="11" t="s">
        <v>47</v>
      </c>
      <c r="BC2" s="11" t="s">
        <v>48</v>
      </c>
      <c r="BD2" s="11" t="s">
        <v>49</v>
      </c>
      <c r="BE2" s="11" t="s">
        <v>50</v>
      </c>
      <c r="BF2" s="11" t="s">
        <v>51</v>
      </c>
      <c r="BG2" s="11" t="s">
        <v>52</v>
      </c>
      <c r="BH2" s="11" t="s">
        <v>53</v>
      </c>
      <c r="BI2" s="11" t="s">
        <v>55</v>
      </c>
      <c r="BJ2" s="11" t="s">
        <v>56</v>
      </c>
      <c r="BK2" s="11" t="s">
        <v>57</v>
      </c>
      <c r="BL2" s="11" t="s">
        <v>59</v>
      </c>
      <c r="BM2" s="11" t="s">
        <v>60</v>
      </c>
      <c r="BN2" s="11" t="s">
        <v>61</v>
      </c>
      <c r="BO2" s="11" t="s">
        <v>62</v>
      </c>
      <c r="BP2" s="11" t="s">
        <v>63</v>
      </c>
      <c r="BQ2" s="11" t="s">
        <v>64</v>
      </c>
      <c r="BR2" s="11" t="s">
        <v>778</v>
      </c>
      <c r="BS2" s="11" t="s">
        <v>779</v>
      </c>
      <c r="BT2" s="11" t="s">
        <v>786</v>
      </c>
      <c r="BU2" s="11" t="s">
        <v>780</v>
      </c>
      <c r="BV2" s="11" t="s">
        <v>781</v>
      </c>
      <c r="BW2" s="11" t="s">
        <v>782</v>
      </c>
      <c r="BX2" s="11" t="s">
        <v>783</v>
      </c>
      <c r="BY2" s="11" t="s">
        <v>784</v>
      </c>
      <c r="BZ2" s="11" t="s">
        <v>785</v>
      </c>
      <c r="CA2" s="11" t="s">
        <v>66</v>
      </c>
      <c r="CB2" s="11" t="s">
        <v>787</v>
      </c>
      <c r="CC2" s="11" t="s">
        <v>788</v>
      </c>
      <c r="CD2" s="11" t="s">
        <v>789</v>
      </c>
      <c r="CE2" s="11" t="s">
        <v>68</v>
      </c>
      <c r="CF2" s="11" t="s">
        <v>69</v>
      </c>
      <c r="CG2" s="11" t="s">
        <v>70</v>
      </c>
      <c r="CH2" s="11" t="s">
        <v>71</v>
      </c>
      <c r="CI2" s="11" t="s">
        <v>72</v>
      </c>
      <c r="CJ2" s="11" t="s">
        <v>73</v>
      </c>
      <c r="CK2" s="11" t="s">
        <v>74</v>
      </c>
      <c r="CL2" s="11" t="s">
        <v>75</v>
      </c>
      <c r="CM2" s="11" t="s">
        <v>76</v>
      </c>
      <c r="CN2" s="11" t="s">
        <v>74</v>
      </c>
      <c r="CO2" s="11" t="s">
        <v>77</v>
      </c>
      <c r="CP2" s="11" t="s">
        <v>79</v>
      </c>
      <c r="CQ2" s="11" t="s">
        <v>76</v>
      </c>
      <c r="CR2" s="11" t="s">
        <v>74</v>
      </c>
      <c r="CS2" s="11" t="s">
        <v>79</v>
      </c>
      <c r="CT2" s="11" t="s">
        <v>76</v>
      </c>
      <c r="CU2" s="11" t="s">
        <v>74</v>
      </c>
      <c r="CV2" s="11" t="s">
        <v>82</v>
      </c>
      <c r="CW2" s="11" t="s">
        <v>83</v>
      </c>
      <c r="CX2" s="11" t="s">
        <v>84</v>
      </c>
      <c r="CY2" s="13" t="s">
        <v>753</v>
      </c>
      <c r="CZ2" s="13" t="s">
        <v>754</v>
      </c>
      <c r="DA2" s="13" t="s">
        <v>773</v>
      </c>
      <c r="DB2" s="13" t="s">
        <v>755</v>
      </c>
      <c r="DC2" s="11" t="s">
        <v>790</v>
      </c>
      <c r="DD2" s="11" t="s">
        <v>86</v>
      </c>
      <c r="DE2" s="11" t="s">
        <v>87</v>
      </c>
      <c r="DF2" s="11" t="s">
        <v>791</v>
      </c>
      <c r="DG2" s="11" t="s">
        <v>86</v>
      </c>
      <c r="DH2" s="11" t="s">
        <v>87</v>
      </c>
      <c r="DI2" s="11" t="s">
        <v>88</v>
      </c>
      <c r="DJ2" s="11" t="s">
        <v>90</v>
      </c>
      <c r="DK2" s="11" t="s">
        <v>91</v>
      </c>
      <c r="DL2" s="11" t="s">
        <v>92</v>
      </c>
      <c r="DM2" s="11" t="s">
        <v>93</v>
      </c>
      <c r="DN2" s="11" t="s">
        <v>792</v>
      </c>
      <c r="DO2" s="11" t="s">
        <v>95</v>
      </c>
      <c r="DP2" s="11" t="s">
        <v>96</v>
      </c>
      <c r="DQ2" s="11" t="s">
        <v>97</v>
      </c>
      <c r="DR2" s="11" t="s">
        <v>793</v>
      </c>
      <c r="DS2" s="11" t="s">
        <v>99</v>
      </c>
      <c r="DT2" s="11" t="s">
        <v>100</v>
      </c>
      <c r="DU2" s="11" t="s">
        <v>101</v>
      </c>
      <c r="DV2" s="11" t="s">
        <v>102</v>
      </c>
      <c r="DW2" s="11" t="s">
        <v>103</v>
      </c>
      <c r="DX2" s="13" t="s">
        <v>759</v>
      </c>
      <c r="DY2" s="13" t="s">
        <v>760</v>
      </c>
      <c r="DZ2" s="13" t="s">
        <v>761</v>
      </c>
      <c r="EA2" s="11" t="s">
        <v>794</v>
      </c>
      <c r="EB2" s="11" t="s">
        <v>104</v>
      </c>
      <c r="EC2" s="11" t="s">
        <v>105</v>
      </c>
      <c r="ED2" s="11" t="s">
        <v>106</v>
      </c>
      <c r="EE2" s="11" t="s">
        <v>107</v>
      </c>
      <c r="EF2" s="11" t="s">
        <v>108</v>
      </c>
      <c r="EG2" s="13" t="s">
        <v>762</v>
      </c>
      <c r="EH2" s="13" t="s">
        <v>763</v>
      </c>
      <c r="EI2" s="13" t="s">
        <v>764</v>
      </c>
      <c r="EJ2" s="13" t="s">
        <v>758</v>
      </c>
      <c r="EK2" s="13" t="s">
        <v>756</v>
      </c>
      <c r="EL2" s="13" t="s">
        <v>757</v>
      </c>
      <c r="EM2" s="11" t="s">
        <v>109</v>
      </c>
      <c r="EN2" s="11" t="s">
        <v>110</v>
      </c>
      <c r="EO2" s="11" t="s">
        <v>111</v>
      </c>
      <c r="EP2" s="11" t="s">
        <v>112</v>
      </c>
      <c r="EQ2" s="13" t="s">
        <v>765</v>
      </c>
      <c r="ER2" s="13" t="s">
        <v>766</v>
      </c>
      <c r="ES2" s="11" t="s">
        <v>113</v>
      </c>
      <c r="ET2" s="11" t="s">
        <v>114</v>
      </c>
      <c r="EU2" s="11" t="s">
        <v>115</v>
      </c>
      <c r="EV2" s="11" t="s">
        <v>116</v>
      </c>
      <c r="EW2" s="13" t="s">
        <v>767</v>
      </c>
      <c r="EX2" s="13" t="s">
        <v>768</v>
      </c>
      <c r="EY2" s="13" t="s">
        <v>769</v>
      </c>
      <c r="EZ2" s="13" t="s">
        <v>770</v>
      </c>
      <c r="FA2" s="11" t="s">
        <v>117</v>
      </c>
      <c r="FB2" s="11" t="s">
        <v>118</v>
      </c>
      <c r="FC2" s="13" t="s">
        <v>771</v>
      </c>
      <c r="FD2" s="11" t="s">
        <v>119</v>
      </c>
      <c r="FE2" s="11" t="s">
        <v>120</v>
      </c>
      <c r="FF2" s="11" t="s">
        <v>121</v>
      </c>
      <c r="FG2" s="11" t="s">
        <v>122</v>
      </c>
      <c r="FH2" s="11" t="s">
        <v>123</v>
      </c>
      <c r="FI2" s="11" t="s">
        <v>124</v>
      </c>
      <c r="FJ2" s="11" t="s">
        <v>125</v>
      </c>
      <c r="FK2" s="11" t="s">
        <v>126</v>
      </c>
      <c r="FL2" s="11" t="s">
        <v>127</v>
      </c>
      <c r="FM2" s="11" t="s">
        <v>128</v>
      </c>
      <c r="FN2" s="11" t="s">
        <v>129</v>
      </c>
      <c r="FO2" s="11" t="s">
        <v>130</v>
      </c>
      <c r="FP2" s="11" t="s">
        <v>131</v>
      </c>
      <c r="FQ2" s="11" t="s">
        <v>132</v>
      </c>
      <c r="FR2" s="11" t="s">
        <v>133</v>
      </c>
      <c r="FS2" s="13" t="s">
        <v>772</v>
      </c>
      <c r="FT2" s="11" t="s">
        <v>135</v>
      </c>
      <c r="FU2" s="11" t="s">
        <v>136</v>
      </c>
      <c r="FV2" s="11" t="s">
        <v>137</v>
      </c>
      <c r="FW2" s="11" t="s">
        <v>138</v>
      </c>
      <c r="FX2" s="11" t="s">
        <v>139</v>
      </c>
      <c r="FY2" s="11" t="s">
        <v>140</v>
      </c>
      <c r="FZ2" s="11" t="s">
        <v>141</v>
      </c>
      <c r="GA2" s="11" t="s">
        <v>142</v>
      </c>
      <c r="GB2" s="11" t="s">
        <v>143</v>
      </c>
      <c r="GC2" s="11" t="s">
        <v>144</v>
      </c>
      <c r="GD2" s="11" t="s">
        <v>145</v>
      </c>
      <c r="GE2" s="11" t="s">
        <v>146</v>
      </c>
      <c r="GF2" s="11" t="s">
        <v>147</v>
      </c>
      <c r="GG2" s="11" t="s">
        <v>148</v>
      </c>
      <c r="GH2" s="11" t="s">
        <v>149</v>
      </c>
      <c r="GI2" s="11" t="s">
        <v>150</v>
      </c>
      <c r="GJ2" s="11" t="s">
        <v>151</v>
      </c>
      <c r="GK2" s="11" t="s">
        <v>152</v>
      </c>
      <c r="GL2" s="11" t="s">
        <v>153</v>
      </c>
      <c r="GM2" s="11" t="s">
        <v>154</v>
      </c>
      <c r="GN2" s="11" t="s">
        <v>156</v>
      </c>
      <c r="GO2" s="11" t="s">
        <v>157</v>
      </c>
      <c r="GP2" s="11" t="s">
        <v>158</v>
      </c>
      <c r="GQ2" s="11" t="s">
        <v>159</v>
      </c>
      <c r="GR2" s="11" t="s">
        <v>160</v>
      </c>
      <c r="GS2" s="11" t="s">
        <v>161</v>
      </c>
      <c r="GT2" s="11" t="s">
        <v>162</v>
      </c>
      <c r="GU2" s="11" t="s">
        <v>164</v>
      </c>
      <c r="GV2" s="11" t="s">
        <v>165</v>
      </c>
      <c r="GW2" s="11" t="s">
        <v>166</v>
      </c>
      <c r="GX2" s="11" t="s">
        <v>806</v>
      </c>
      <c r="GY2" s="11" t="s">
        <v>168</v>
      </c>
      <c r="GZ2" s="11" t="s">
        <v>169</v>
      </c>
      <c r="HA2" s="11" t="s">
        <v>807</v>
      </c>
      <c r="HB2" s="11" t="s">
        <v>168</v>
      </c>
      <c r="HC2" s="11" t="s">
        <v>170</v>
      </c>
      <c r="HD2" s="11" t="s">
        <v>171</v>
      </c>
      <c r="HE2" s="11" t="s">
        <v>795</v>
      </c>
      <c r="HF2" s="11" t="s">
        <v>796</v>
      </c>
      <c r="HG2" s="11" t="s">
        <v>797</v>
      </c>
      <c r="HH2" s="11" t="s">
        <v>798</v>
      </c>
      <c r="HI2" s="11" t="s">
        <v>173</v>
      </c>
      <c r="HJ2" s="11" t="s">
        <v>808</v>
      </c>
      <c r="HK2" s="11" t="s">
        <v>168</v>
      </c>
      <c r="HL2" s="11" t="s">
        <v>175</v>
      </c>
      <c r="HM2" s="11" t="s">
        <v>176</v>
      </c>
      <c r="HN2" s="11" t="s">
        <v>809</v>
      </c>
      <c r="HO2" s="11" t="s">
        <v>168</v>
      </c>
      <c r="HP2" s="11" t="s">
        <v>799</v>
      </c>
      <c r="HQ2" s="11" t="s">
        <v>177</v>
      </c>
      <c r="HR2" s="11" t="s">
        <v>810</v>
      </c>
      <c r="HS2" s="11" t="s">
        <v>178</v>
      </c>
      <c r="HT2" s="11" t="s">
        <v>800</v>
      </c>
      <c r="HU2" s="11" t="s">
        <v>801</v>
      </c>
      <c r="HV2" s="11" t="s">
        <v>802</v>
      </c>
      <c r="HW2" s="11" t="s">
        <v>803</v>
      </c>
      <c r="HX2" s="11" t="s">
        <v>804</v>
      </c>
      <c r="HY2" s="11" t="s">
        <v>805</v>
      </c>
      <c r="HZ2" s="11" t="s">
        <v>181</v>
      </c>
      <c r="IA2" s="11" t="s">
        <v>182</v>
      </c>
      <c r="IB2" s="11" t="s">
        <v>183</v>
      </c>
      <c r="IC2" s="11" t="s">
        <v>184</v>
      </c>
      <c r="ID2" s="11" t="s">
        <v>185</v>
      </c>
      <c r="IE2" s="11" t="s">
        <v>186</v>
      </c>
      <c r="IF2" s="11" t="s">
        <v>187</v>
      </c>
      <c r="IG2" s="11" t="s">
        <v>188</v>
      </c>
      <c r="IH2" s="11" t="s">
        <v>189</v>
      </c>
      <c r="II2" s="11" t="s">
        <v>190</v>
      </c>
      <c r="IJ2" s="11" t="s">
        <v>192</v>
      </c>
      <c r="IK2" s="11" t="s">
        <v>193</v>
      </c>
      <c r="IL2" s="11" t="s">
        <v>194</v>
      </c>
      <c r="IM2" s="11" t="s">
        <v>195</v>
      </c>
      <c r="IN2" s="11" t="s">
        <v>196</v>
      </c>
      <c r="IO2" s="11" t="s">
        <v>197</v>
      </c>
      <c r="IP2" s="11" t="s">
        <v>198</v>
      </c>
      <c r="IQ2" s="11" t="s">
        <v>199</v>
      </c>
      <c r="IR2" s="11" t="s">
        <v>200</v>
      </c>
      <c r="IS2" s="11" t="s">
        <v>201</v>
      </c>
      <c r="IT2" s="11" t="s">
        <v>202</v>
      </c>
      <c r="IU2" s="11" t="s">
        <v>203</v>
      </c>
      <c r="IV2" s="11" t="s">
        <v>204</v>
      </c>
      <c r="IW2" s="11" t="s">
        <v>205</v>
      </c>
      <c r="IX2" s="11" t="s">
        <v>206</v>
      </c>
      <c r="IY2" s="17" t="s">
        <v>192</v>
      </c>
      <c r="IZ2" s="17" t="s">
        <v>193</v>
      </c>
      <c r="JA2" s="17" t="s">
        <v>194</v>
      </c>
      <c r="JB2" s="17" t="s">
        <v>195</v>
      </c>
      <c r="JC2" s="17" t="s">
        <v>196</v>
      </c>
      <c r="JD2" s="17" t="s">
        <v>197</v>
      </c>
      <c r="JE2" s="17" t="s">
        <v>198</v>
      </c>
      <c r="JF2" s="17" t="s">
        <v>199</v>
      </c>
      <c r="JG2" s="17" t="s">
        <v>200</v>
      </c>
      <c r="JH2" s="17" t="s">
        <v>201</v>
      </c>
      <c r="JI2" s="17" t="s">
        <v>202</v>
      </c>
      <c r="JJ2" s="17" t="s">
        <v>203</v>
      </c>
      <c r="JK2" s="17" t="s">
        <v>204</v>
      </c>
      <c r="JL2" s="17" t="s">
        <v>205</v>
      </c>
      <c r="JM2" s="17" t="s">
        <v>206</v>
      </c>
      <c r="JN2" s="52" t="s">
        <v>774</v>
      </c>
      <c r="JO2" s="35" t="s">
        <v>811</v>
      </c>
      <c r="JP2" s="52" t="s">
        <v>845</v>
      </c>
      <c r="JQ2" s="52" t="s">
        <v>846</v>
      </c>
      <c r="JR2" s="53" t="s">
        <v>847</v>
      </c>
      <c r="JS2" s="52" t="s">
        <v>820</v>
      </c>
      <c r="JT2" s="52" t="s">
        <v>842</v>
      </c>
      <c r="JU2" s="52" t="s">
        <v>843</v>
      </c>
      <c r="JV2" s="53" t="s">
        <v>832</v>
      </c>
      <c r="JW2" s="52" t="s">
        <v>821</v>
      </c>
      <c r="JX2" s="54" t="s">
        <v>822</v>
      </c>
      <c r="JY2" s="54" t="s">
        <v>823</v>
      </c>
      <c r="JZ2" s="55" t="s">
        <v>824</v>
      </c>
      <c r="KA2" s="52" t="s">
        <v>833</v>
      </c>
      <c r="KB2" s="53" t="s">
        <v>844</v>
      </c>
    </row>
    <row r="3" spans="1:288" s="3" customFormat="1" ht="38.25" x14ac:dyDescent="0.25">
      <c r="A3" s="50"/>
      <c r="B3" s="4">
        <v>1</v>
      </c>
      <c r="C3" s="4">
        <v>2</v>
      </c>
      <c r="D3" s="4">
        <v>3</v>
      </c>
      <c r="E3" s="9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10">
        <v>15</v>
      </c>
      <c r="Q3" s="4">
        <v>16</v>
      </c>
      <c r="R3" s="4">
        <v>17</v>
      </c>
      <c r="S3" s="4">
        <v>18</v>
      </c>
      <c r="T3" s="4">
        <v>19</v>
      </c>
      <c r="U3" s="4">
        <v>20</v>
      </c>
      <c r="V3" s="4">
        <v>21</v>
      </c>
      <c r="W3" s="4">
        <v>22</v>
      </c>
      <c r="X3" s="4">
        <v>23</v>
      </c>
      <c r="Y3" s="4">
        <v>24</v>
      </c>
      <c r="Z3" s="4">
        <v>25</v>
      </c>
      <c r="AA3" s="4">
        <v>26</v>
      </c>
      <c r="AB3" s="4">
        <v>27</v>
      </c>
      <c r="AC3" s="4">
        <v>28</v>
      </c>
      <c r="AD3" s="4">
        <v>29</v>
      </c>
      <c r="AE3" s="4">
        <v>30</v>
      </c>
      <c r="AF3" s="4">
        <v>31</v>
      </c>
      <c r="AG3" s="14"/>
      <c r="AH3" s="4">
        <v>32</v>
      </c>
      <c r="AI3" s="4">
        <v>33</v>
      </c>
      <c r="AJ3" s="14"/>
      <c r="AK3" s="4">
        <v>34</v>
      </c>
      <c r="AL3" s="14"/>
      <c r="AM3" s="4">
        <v>35</v>
      </c>
      <c r="AN3" s="4">
        <v>36</v>
      </c>
      <c r="AO3" s="4">
        <v>37</v>
      </c>
      <c r="AP3" s="4">
        <v>38</v>
      </c>
      <c r="AQ3" s="14"/>
      <c r="AR3" s="14"/>
      <c r="AS3" s="4">
        <v>39</v>
      </c>
      <c r="AT3" s="4">
        <v>40</v>
      </c>
      <c r="AU3" s="14"/>
      <c r="AV3" s="14"/>
      <c r="AW3" s="4">
        <v>41</v>
      </c>
      <c r="AX3" s="4">
        <v>42</v>
      </c>
      <c r="AY3" s="4">
        <v>43</v>
      </c>
      <c r="AZ3" s="4">
        <v>44</v>
      </c>
      <c r="BA3" s="14"/>
      <c r="BB3" s="4">
        <v>45</v>
      </c>
      <c r="BC3" s="4">
        <v>46</v>
      </c>
      <c r="BD3" s="4">
        <v>47</v>
      </c>
      <c r="BE3" s="4">
        <v>48</v>
      </c>
      <c r="BF3" s="4">
        <v>49</v>
      </c>
      <c r="BG3" s="4">
        <v>50</v>
      </c>
      <c r="BH3" s="4">
        <v>51</v>
      </c>
      <c r="BI3" s="4">
        <v>52</v>
      </c>
      <c r="BJ3" s="4">
        <v>53</v>
      </c>
      <c r="BK3" s="4">
        <v>54</v>
      </c>
      <c r="BL3" s="4">
        <v>55</v>
      </c>
      <c r="BM3" s="4">
        <v>56</v>
      </c>
      <c r="BN3" s="4">
        <v>57</v>
      </c>
      <c r="BO3" s="4">
        <v>58</v>
      </c>
      <c r="BP3" s="4">
        <v>59</v>
      </c>
      <c r="BQ3" s="4">
        <v>60</v>
      </c>
      <c r="BR3" s="4">
        <v>61</v>
      </c>
      <c r="BS3" s="4">
        <v>62</v>
      </c>
      <c r="BT3" s="4">
        <v>63</v>
      </c>
      <c r="BU3" s="4">
        <v>64</v>
      </c>
      <c r="BV3" s="4">
        <v>65</v>
      </c>
      <c r="BW3" s="4">
        <v>66</v>
      </c>
      <c r="BX3" s="4">
        <v>67</v>
      </c>
      <c r="BY3" s="4">
        <v>68</v>
      </c>
      <c r="BZ3" s="4">
        <v>69</v>
      </c>
      <c r="CA3" s="4">
        <v>70</v>
      </c>
      <c r="CB3" s="4">
        <v>71</v>
      </c>
      <c r="CC3" s="4">
        <v>72</v>
      </c>
      <c r="CD3" s="4">
        <v>73</v>
      </c>
      <c r="CE3" s="4">
        <v>74</v>
      </c>
      <c r="CF3" s="4">
        <v>75</v>
      </c>
      <c r="CG3" s="4">
        <v>76</v>
      </c>
      <c r="CH3" s="4">
        <v>77</v>
      </c>
      <c r="CI3" s="4">
        <v>78</v>
      </c>
      <c r="CJ3" s="4">
        <v>79</v>
      </c>
      <c r="CK3" s="4">
        <v>80</v>
      </c>
      <c r="CL3" s="4">
        <v>81</v>
      </c>
      <c r="CM3" s="4">
        <v>82</v>
      </c>
      <c r="CN3" s="4">
        <v>83</v>
      </c>
      <c r="CO3" s="4">
        <v>84</v>
      </c>
      <c r="CP3" s="4">
        <v>85</v>
      </c>
      <c r="CQ3" s="4">
        <v>86</v>
      </c>
      <c r="CR3" s="4">
        <v>87</v>
      </c>
      <c r="CS3" s="4">
        <v>88</v>
      </c>
      <c r="CT3" s="4">
        <v>89</v>
      </c>
      <c r="CU3" s="4">
        <v>90</v>
      </c>
      <c r="CV3" s="4">
        <v>91</v>
      </c>
      <c r="CW3" s="4">
        <v>92</v>
      </c>
      <c r="CX3" s="4">
        <v>93</v>
      </c>
      <c r="CY3" s="14"/>
      <c r="CZ3" s="14"/>
      <c r="DA3" s="14"/>
      <c r="DB3" s="14"/>
      <c r="DC3" s="4">
        <v>94</v>
      </c>
      <c r="DD3" s="4">
        <v>95</v>
      </c>
      <c r="DE3" s="4">
        <v>96</v>
      </c>
      <c r="DF3" s="4">
        <v>97</v>
      </c>
      <c r="DG3" s="4">
        <v>98</v>
      </c>
      <c r="DH3" s="4">
        <v>99</v>
      </c>
      <c r="DI3" s="4">
        <v>100</v>
      </c>
      <c r="DJ3" s="4">
        <v>101</v>
      </c>
      <c r="DK3" s="4">
        <v>102</v>
      </c>
      <c r="DL3" s="4">
        <v>103</v>
      </c>
      <c r="DM3" s="4">
        <v>104</v>
      </c>
      <c r="DN3" s="4">
        <v>105</v>
      </c>
      <c r="DO3" s="4">
        <v>106</v>
      </c>
      <c r="DP3" s="4">
        <v>107</v>
      </c>
      <c r="DQ3" s="4">
        <v>108</v>
      </c>
      <c r="DR3" s="4">
        <v>109</v>
      </c>
      <c r="DS3" s="4">
        <v>110</v>
      </c>
      <c r="DT3" s="4">
        <v>111</v>
      </c>
      <c r="DU3" s="4">
        <v>112</v>
      </c>
      <c r="DV3" s="4">
        <v>113</v>
      </c>
      <c r="DW3" s="4">
        <v>114</v>
      </c>
      <c r="DX3" s="14"/>
      <c r="DY3" s="14"/>
      <c r="DZ3" s="14"/>
      <c r="EA3" s="4">
        <v>115</v>
      </c>
      <c r="EB3" s="4">
        <v>116</v>
      </c>
      <c r="EC3" s="4">
        <v>117</v>
      </c>
      <c r="ED3" s="4">
        <v>118</v>
      </c>
      <c r="EE3" s="4">
        <v>119</v>
      </c>
      <c r="EF3" s="4">
        <v>120</v>
      </c>
      <c r="EG3" s="14"/>
      <c r="EH3" s="14"/>
      <c r="EI3" s="14"/>
      <c r="EJ3" s="14"/>
      <c r="EK3" s="14"/>
      <c r="EL3" s="14"/>
      <c r="EM3" s="4">
        <v>121</v>
      </c>
      <c r="EN3" s="4">
        <v>122</v>
      </c>
      <c r="EO3" s="4">
        <v>123</v>
      </c>
      <c r="EP3" s="4">
        <v>124</v>
      </c>
      <c r="EQ3" s="14"/>
      <c r="ER3" s="14"/>
      <c r="ES3" s="4">
        <v>125</v>
      </c>
      <c r="ET3" s="4">
        <v>126</v>
      </c>
      <c r="EU3" s="4">
        <v>127</v>
      </c>
      <c r="EV3" s="4">
        <v>128</v>
      </c>
      <c r="EW3" s="14"/>
      <c r="EX3" s="14"/>
      <c r="EY3" s="14"/>
      <c r="EZ3" s="14"/>
      <c r="FA3" s="4">
        <v>129</v>
      </c>
      <c r="FB3" s="4">
        <v>130</v>
      </c>
      <c r="FC3" s="14"/>
      <c r="FD3" s="4">
        <v>131</v>
      </c>
      <c r="FE3" s="4">
        <v>132</v>
      </c>
      <c r="FF3" s="4">
        <v>133</v>
      </c>
      <c r="FG3" s="4">
        <v>134</v>
      </c>
      <c r="FH3" s="4">
        <v>135</v>
      </c>
      <c r="FI3" s="4">
        <v>136</v>
      </c>
      <c r="FJ3" s="4">
        <v>137</v>
      </c>
      <c r="FK3" s="4">
        <v>138</v>
      </c>
      <c r="FL3" s="4">
        <v>139</v>
      </c>
      <c r="FM3" s="4">
        <v>140</v>
      </c>
      <c r="FN3" s="4">
        <v>141</v>
      </c>
      <c r="FO3" s="4">
        <v>142</v>
      </c>
      <c r="FP3" s="4">
        <v>143</v>
      </c>
      <c r="FQ3" s="4">
        <v>144</v>
      </c>
      <c r="FR3" s="4">
        <v>145</v>
      </c>
      <c r="FS3" s="14"/>
      <c r="FT3" s="4">
        <v>146</v>
      </c>
      <c r="FU3" s="4">
        <v>147</v>
      </c>
      <c r="FV3" s="4">
        <v>148</v>
      </c>
      <c r="FW3" s="4">
        <v>149</v>
      </c>
      <c r="FX3" s="4">
        <v>150</v>
      </c>
      <c r="FY3" s="4">
        <v>151</v>
      </c>
      <c r="FZ3" s="4">
        <v>152</v>
      </c>
      <c r="GA3" s="4">
        <v>153</v>
      </c>
      <c r="GB3" s="4">
        <v>154</v>
      </c>
      <c r="GC3" s="4">
        <v>155</v>
      </c>
      <c r="GD3" s="4">
        <v>156</v>
      </c>
      <c r="GE3" s="4">
        <v>157</v>
      </c>
      <c r="GF3" s="4">
        <v>158</v>
      </c>
      <c r="GG3" s="4">
        <v>159</v>
      </c>
      <c r="GH3" s="4">
        <v>160</v>
      </c>
      <c r="GI3" s="4">
        <v>161</v>
      </c>
      <c r="GJ3" s="4">
        <v>162</v>
      </c>
      <c r="GK3" s="4">
        <v>163</v>
      </c>
      <c r="GL3" s="4">
        <v>164</v>
      </c>
      <c r="GM3" s="4">
        <v>165</v>
      </c>
      <c r="GN3" s="4">
        <v>166</v>
      </c>
      <c r="GO3" s="4">
        <v>167</v>
      </c>
      <c r="GP3" s="4">
        <v>168</v>
      </c>
      <c r="GQ3" s="4">
        <v>169</v>
      </c>
      <c r="GR3" s="4">
        <v>170</v>
      </c>
      <c r="GS3" s="4">
        <v>171</v>
      </c>
      <c r="GT3" s="4">
        <v>172</v>
      </c>
      <c r="GU3" s="4">
        <v>173</v>
      </c>
      <c r="GV3" s="4">
        <v>174</v>
      </c>
      <c r="GW3" s="4">
        <v>175</v>
      </c>
      <c r="GX3" s="4">
        <v>176</v>
      </c>
      <c r="GY3" s="4">
        <v>177</v>
      </c>
      <c r="GZ3" s="4">
        <v>178</v>
      </c>
      <c r="HA3" s="4">
        <v>179</v>
      </c>
      <c r="HB3" s="4">
        <v>180</v>
      </c>
      <c r="HC3" s="4">
        <v>181</v>
      </c>
      <c r="HD3" s="4">
        <v>182</v>
      </c>
      <c r="HE3" s="4">
        <v>183</v>
      </c>
      <c r="HF3" s="4">
        <v>184</v>
      </c>
      <c r="HG3" s="4">
        <v>185</v>
      </c>
      <c r="HH3" s="4">
        <v>186</v>
      </c>
      <c r="HI3" s="4">
        <v>187</v>
      </c>
      <c r="HJ3" s="4">
        <v>188</v>
      </c>
      <c r="HK3" s="4">
        <v>189</v>
      </c>
      <c r="HL3" s="4">
        <v>190</v>
      </c>
      <c r="HM3" s="4">
        <v>191</v>
      </c>
      <c r="HN3" s="4">
        <v>192</v>
      </c>
      <c r="HO3" s="4">
        <v>193</v>
      </c>
      <c r="HP3" s="4">
        <v>194</v>
      </c>
      <c r="HQ3" s="4">
        <v>195</v>
      </c>
      <c r="HR3" s="4">
        <v>196</v>
      </c>
      <c r="HS3" s="4">
        <v>197</v>
      </c>
      <c r="HT3" s="4">
        <v>198</v>
      </c>
      <c r="HU3" s="4">
        <v>199</v>
      </c>
      <c r="HV3" s="4">
        <v>200</v>
      </c>
      <c r="HW3" s="4">
        <v>201</v>
      </c>
      <c r="HX3" s="4">
        <v>202</v>
      </c>
      <c r="HY3" s="4">
        <v>203</v>
      </c>
      <c r="HZ3" s="4">
        <v>204</v>
      </c>
      <c r="IA3" s="4">
        <v>205</v>
      </c>
      <c r="IB3" s="4">
        <v>206</v>
      </c>
      <c r="IC3" s="4">
        <v>207</v>
      </c>
      <c r="ID3" s="4">
        <v>208</v>
      </c>
      <c r="IE3" s="4">
        <v>209</v>
      </c>
      <c r="IF3" s="4">
        <v>210</v>
      </c>
      <c r="IG3" s="4">
        <v>211</v>
      </c>
      <c r="IH3" s="4">
        <v>212</v>
      </c>
      <c r="II3" s="4">
        <v>213</v>
      </c>
      <c r="IJ3" s="4">
        <v>214</v>
      </c>
      <c r="IK3" s="4">
        <v>215</v>
      </c>
      <c r="IL3" s="4">
        <v>216</v>
      </c>
      <c r="IM3" s="4">
        <v>217</v>
      </c>
      <c r="IN3" s="4">
        <v>218</v>
      </c>
      <c r="IO3" s="4">
        <v>219</v>
      </c>
      <c r="IP3" s="4">
        <v>220</v>
      </c>
      <c r="IQ3" s="4">
        <v>221</v>
      </c>
      <c r="IR3" s="4">
        <v>222</v>
      </c>
      <c r="IS3" s="4">
        <v>223</v>
      </c>
      <c r="IT3" s="4">
        <v>224</v>
      </c>
      <c r="IU3" s="4">
        <v>225</v>
      </c>
      <c r="IV3" s="4">
        <v>226</v>
      </c>
      <c r="IW3" s="4">
        <v>227</v>
      </c>
      <c r="IX3" s="4">
        <v>228</v>
      </c>
      <c r="IY3" s="5">
        <v>214</v>
      </c>
      <c r="IZ3" s="5">
        <v>215</v>
      </c>
      <c r="JA3" s="5">
        <v>216</v>
      </c>
      <c r="JB3" s="5">
        <v>217</v>
      </c>
      <c r="JC3" s="5">
        <v>218</v>
      </c>
      <c r="JD3" s="5">
        <v>219</v>
      </c>
      <c r="JE3" s="5">
        <v>220</v>
      </c>
      <c r="JF3" s="5">
        <v>221</v>
      </c>
      <c r="JG3" s="5">
        <v>222</v>
      </c>
      <c r="JH3" s="5">
        <v>223</v>
      </c>
      <c r="JI3" s="5">
        <v>224</v>
      </c>
      <c r="JJ3" s="5">
        <v>225</v>
      </c>
      <c r="JK3" s="5">
        <v>226</v>
      </c>
      <c r="JL3" s="5">
        <v>227</v>
      </c>
      <c r="JM3" s="5">
        <v>228</v>
      </c>
      <c r="JN3" s="31" t="s">
        <v>834</v>
      </c>
      <c r="JO3" s="31" t="s">
        <v>835</v>
      </c>
      <c r="JP3" s="31" t="s">
        <v>837</v>
      </c>
      <c r="JQ3" s="45" t="s">
        <v>836</v>
      </c>
      <c r="JR3" s="45" t="s">
        <v>838</v>
      </c>
      <c r="JS3" s="31" t="s">
        <v>830</v>
      </c>
      <c r="JT3" s="31" t="s">
        <v>839</v>
      </c>
      <c r="JU3" s="31" t="s">
        <v>829</v>
      </c>
      <c r="JV3" s="45" t="s">
        <v>840</v>
      </c>
      <c r="JW3" s="31" t="s">
        <v>828</v>
      </c>
      <c r="JX3" s="31" t="s">
        <v>831</v>
      </c>
      <c r="JY3" s="31" t="s">
        <v>827</v>
      </c>
      <c r="JZ3" s="31" t="s">
        <v>841</v>
      </c>
      <c r="KA3" s="31" t="s">
        <v>826</v>
      </c>
      <c r="KB3" s="31" t="s">
        <v>825</v>
      </c>
    </row>
    <row r="4" spans="1:288" s="8" customFormat="1" ht="76.5" x14ac:dyDescent="0.25">
      <c r="A4" s="4">
        <v>2101</v>
      </c>
      <c r="B4" s="16" t="s">
        <v>212</v>
      </c>
      <c r="C4" s="16" t="s">
        <v>213</v>
      </c>
      <c r="D4" s="16" t="s">
        <v>214</v>
      </c>
      <c r="E4" s="20">
        <v>100</v>
      </c>
      <c r="F4" s="16" t="s">
        <v>215</v>
      </c>
      <c r="G4" s="16">
        <v>25601</v>
      </c>
      <c r="H4" s="16" t="s">
        <v>216</v>
      </c>
      <c r="I4" s="16" t="s">
        <v>217</v>
      </c>
      <c r="J4" s="16" t="s">
        <v>218</v>
      </c>
      <c r="K4" s="16" t="s">
        <v>219</v>
      </c>
      <c r="L4" s="16" t="s">
        <v>220</v>
      </c>
      <c r="M4" s="16" t="s">
        <v>210</v>
      </c>
      <c r="N4" s="16">
        <v>317754170</v>
      </c>
      <c r="O4" s="16" t="s">
        <v>221</v>
      </c>
      <c r="P4" s="16" t="s">
        <v>222</v>
      </c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 t="s">
        <v>219</v>
      </c>
      <c r="AC4" s="16" t="s">
        <v>220</v>
      </c>
      <c r="AD4" s="16" t="s">
        <v>210</v>
      </c>
      <c r="AE4" s="16">
        <v>317754170</v>
      </c>
      <c r="AF4" s="16" t="s">
        <v>221</v>
      </c>
      <c r="AG4" s="21" t="s">
        <v>776</v>
      </c>
      <c r="AH4" s="16">
        <v>1</v>
      </c>
      <c r="AI4" s="16">
        <v>1</v>
      </c>
      <c r="AJ4" s="21">
        <f t="shared" ref="AJ4:AJ29" si="0">SUM(AH4:AI4)</f>
        <v>2</v>
      </c>
      <c r="AK4" s="16">
        <v>0</v>
      </c>
      <c r="AL4" s="21">
        <f t="shared" ref="AL4:AL29" si="1">SUM(AJ4:AK4)</f>
        <v>2</v>
      </c>
      <c r="AM4" s="16">
        <v>3</v>
      </c>
      <c r="AN4" s="16">
        <v>1</v>
      </c>
      <c r="AO4" s="16">
        <v>0</v>
      </c>
      <c r="AP4" s="16">
        <v>1</v>
      </c>
      <c r="AQ4" s="21">
        <f t="shared" ref="AQ4:AQ29" si="2">SUM(AM4,AO4)</f>
        <v>3</v>
      </c>
      <c r="AR4" s="21">
        <f t="shared" ref="AR4:AR29" si="3">SUM(AN4,AP4)</f>
        <v>2</v>
      </c>
      <c r="AS4" s="16">
        <v>0</v>
      </c>
      <c r="AT4" s="16">
        <v>0</v>
      </c>
      <c r="AU4" s="21">
        <f t="shared" ref="AU4:AU29" si="4">SUM(AQ4,AS4)</f>
        <v>3</v>
      </c>
      <c r="AV4" s="21">
        <f t="shared" ref="AV4:AV29" si="5">SUM(AR4,AT4)</f>
        <v>2</v>
      </c>
      <c r="AW4" s="16">
        <v>0</v>
      </c>
      <c r="AX4" s="16">
        <v>1</v>
      </c>
      <c r="AY4" s="16">
        <v>0</v>
      </c>
      <c r="AZ4" s="16">
        <v>1</v>
      </c>
      <c r="BA4" s="21">
        <f t="shared" ref="BA4:BA29" si="6">SUM(AW4:AZ4)</f>
        <v>2</v>
      </c>
      <c r="BB4" s="16">
        <v>0</v>
      </c>
      <c r="BC4" s="16">
        <v>1</v>
      </c>
      <c r="BD4" s="16">
        <v>1</v>
      </c>
      <c r="BE4" s="16">
        <v>0</v>
      </c>
      <c r="BF4" s="16">
        <v>0</v>
      </c>
      <c r="BG4" s="16">
        <v>0</v>
      </c>
      <c r="BH4" s="16">
        <v>0</v>
      </c>
      <c r="BI4" s="16">
        <v>1</v>
      </c>
      <c r="BJ4" s="16">
        <v>0</v>
      </c>
      <c r="BK4" s="16">
        <v>1</v>
      </c>
      <c r="BL4" s="16">
        <v>0</v>
      </c>
      <c r="BM4" s="16">
        <v>0</v>
      </c>
      <c r="BN4" s="16">
        <v>0</v>
      </c>
      <c r="BO4" s="16">
        <v>2</v>
      </c>
      <c r="BP4" s="16">
        <v>0</v>
      </c>
      <c r="BQ4" s="16">
        <v>0</v>
      </c>
      <c r="BR4" s="16">
        <v>1</v>
      </c>
      <c r="BS4" s="16">
        <v>1</v>
      </c>
      <c r="BT4" s="16">
        <v>3</v>
      </c>
      <c r="BU4" s="16">
        <v>1</v>
      </c>
      <c r="BV4" s="16">
        <v>1</v>
      </c>
      <c r="BW4" s="16">
        <v>1</v>
      </c>
      <c r="BX4" s="16">
        <v>0</v>
      </c>
      <c r="BY4" s="16">
        <v>1</v>
      </c>
      <c r="BZ4" s="16">
        <v>0</v>
      </c>
      <c r="CA4" s="16">
        <v>1</v>
      </c>
      <c r="CB4" s="16">
        <v>1</v>
      </c>
      <c r="CC4" s="16">
        <v>1</v>
      </c>
      <c r="CD4" s="16">
        <v>1</v>
      </c>
      <c r="CE4" s="16">
        <v>0.2</v>
      </c>
      <c r="CF4" s="16">
        <v>0.2</v>
      </c>
      <c r="CG4" s="16">
        <v>0.2</v>
      </c>
      <c r="CH4" s="16">
        <v>0.2</v>
      </c>
      <c r="CI4" s="16">
        <v>0.2</v>
      </c>
      <c r="CJ4" s="16"/>
      <c r="CK4" s="16"/>
      <c r="CL4" s="16"/>
      <c r="CM4" s="16"/>
      <c r="CN4" s="16"/>
      <c r="CO4" s="16"/>
      <c r="CP4" s="16">
        <v>0.5</v>
      </c>
      <c r="CQ4" s="16">
        <v>0.5</v>
      </c>
      <c r="CR4" s="16" t="s">
        <v>223</v>
      </c>
      <c r="CS4" s="16"/>
      <c r="CT4" s="16"/>
      <c r="CU4" s="16"/>
      <c r="CV4" s="16"/>
      <c r="CW4" s="16"/>
      <c r="CX4" s="16"/>
      <c r="CY4" s="21">
        <f t="shared" ref="CY4:CY29" si="7">SUM(CE4:CJ4,CL4:CM4,CO4,CV4)</f>
        <v>1</v>
      </c>
      <c r="CZ4" s="21">
        <f t="shared" ref="CZ4:CZ29" si="8">SUM(CP4:CQ4,CW4)</f>
        <v>1</v>
      </c>
      <c r="DA4" s="21">
        <f t="shared" ref="DA4:DA29" si="9">SUM(CY4:CZ4)</f>
        <v>2</v>
      </c>
      <c r="DB4" s="21">
        <f t="shared" ref="DB4:DB29" si="10">SUM(CS4:CT4,CX4,CY4:CZ4)</f>
        <v>2</v>
      </c>
      <c r="DC4" s="16">
        <v>0</v>
      </c>
      <c r="DD4" s="16">
        <v>0</v>
      </c>
      <c r="DE4" s="16">
        <v>0</v>
      </c>
      <c r="DF4" s="16">
        <v>0</v>
      </c>
      <c r="DG4" s="16">
        <v>0</v>
      </c>
      <c r="DH4" s="16"/>
      <c r="DI4" s="16" t="s">
        <v>224</v>
      </c>
      <c r="DJ4" s="16" t="s">
        <v>741</v>
      </c>
      <c r="DK4" s="16" t="s">
        <v>225</v>
      </c>
      <c r="DL4" s="16">
        <v>0</v>
      </c>
      <c r="DM4" s="16">
        <v>0</v>
      </c>
      <c r="DN4" s="16"/>
      <c r="DO4" s="16">
        <v>1</v>
      </c>
      <c r="DP4" s="16">
        <v>0</v>
      </c>
      <c r="DQ4" s="16" t="s">
        <v>226</v>
      </c>
      <c r="DR4" s="16">
        <v>0</v>
      </c>
      <c r="DS4" s="16">
        <v>0</v>
      </c>
      <c r="DT4" s="16">
        <v>1</v>
      </c>
      <c r="DU4" s="16">
        <v>7</v>
      </c>
      <c r="DV4" s="16">
        <v>0</v>
      </c>
      <c r="DW4" s="16">
        <v>2</v>
      </c>
      <c r="DX4" s="21">
        <f t="shared" ref="DX4:DX29" si="11">SUM(DR4,DU4)</f>
        <v>7</v>
      </c>
      <c r="DY4" s="21">
        <f t="shared" ref="DY4:DY29" si="12">SUM(DS4,DV4)</f>
        <v>0</v>
      </c>
      <c r="DZ4" s="21">
        <f t="shared" ref="DZ4:DZ29" si="13">SUM(DT4,DW4)</f>
        <v>3</v>
      </c>
      <c r="EA4" s="16">
        <v>1</v>
      </c>
      <c r="EB4" s="16">
        <v>3</v>
      </c>
      <c r="EC4" s="16">
        <v>3</v>
      </c>
      <c r="ED4" s="16">
        <v>14</v>
      </c>
      <c r="EE4" s="16">
        <v>2</v>
      </c>
      <c r="EF4" s="16">
        <v>3</v>
      </c>
      <c r="EG4" s="21">
        <f t="shared" ref="EG4:EG29" si="14">SUM(EA4,ED4)</f>
        <v>15</v>
      </c>
      <c r="EH4" s="21">
        <f t="shared" ref="EH4:EH29" si="15">SUM(EB4,EE4)</f>
        <v>5</v>
      </c>
      <c r="EI4" s="21">
        <f t="shared" ref="EI4:EI29" si="16">SUM(EC4,EF4)</f>
        <v>6</v>
      </c>
      <c r="EJ4" s="21">
        <f t="shared" ref="EJ4:EJ29" si="17">SUM(DX4,EG4)</f>
        <v>22</v>
      </c>
      <c r="EK4" s="21">
        <f t="shared" ref="EK4:EK29" si="18">SUM(DY4,EH4)</f>
        <v>5</v>
      </c>
      <c r="EL4" s="21">
        <f t="shared" ref="EL4:EL29" si="19">SUM(DZ4,EI4)</f>
        <v>9</v>
      </c>
      <c r="EM4" s="16">
        <v>1</v>
      </c>
      <c r="EN4" s="16">
        <v>0</v>
      </c>
      <c r="EO4" s="16">
        <v>17</v>
      </c>
      <c r="EP4" s="16">
        <v>0</v>
      </c>
      <c r="EQ4" s="21">
        <f t="shared" ref="EQ4:EQ29" si="20">SUM(EM4,EO4)</f>
        <v>18</v>
      </c>
      <c r="ER4" s="21">
        <f t="shared" ref="ER4:ER29" si="21">SUM(EN4,EP4)</f>
        <v>0</v>
      </c>
      <c r="ES4" s="16">
        <v>0</v>
      </c>
      <c r="ET4" s="16">
        <v>4</v>
      </c>
      <c r="EU4" s="16">
        <v>47</v>
      </c>
      <c r="EV4" s="16">
        <v>1</v>
      </c>
      <c r="EW4" s="21">
        <f t="shared" ref="EW4:EW29" si="22">SUM(ES4,EU4)</f>
        <v>47</v>
      </c>
      <c r="EX4" s="21">
        <f>SUM(ET3,EV3)</f>
        <v>254</v>
      </c>
      <c r="EY4" s="21">
        <f t="shared" ref="EY4:EY29" si="23">SUM(EQ4,EW4)</f>
        <v>65</v>
      </c>
      <c r="EZ4" s="21">
        <f t="shared" ref="EZ4:EZ29" si="24">SUM(ER4,EX4)</f>
        <v>254</v>
      </c>
      <c r="FA4" s="16">
        <v>1</v>
      </c>
      <c r="FB4" s="16">
        <v>0</v>
      </c>
      <c r="FC4" s="21">
        <f t="shared" ref="FC4:FC29" si="25">SUM(FA4:FB4)</f>
        <v>1</v>
      </c>
      <c r="FD4" s="16">
        <v>1</v>
      </c>
      <c r="FE4" s="16">
        <v>0</v>
      </c>
      <c r="FF4" s="16">
        <v>0</v>
      </c>
      <c r="FG4" s="16">
        <v>2</v>
      </c>
      <c r="FH4" s="16">
        <v>3</v>
      </c>
      <c r="FI4" s="16">
        <v>2</v>
      </c>
      <c r="FJ4" s="16">
        <v>7</v>
      </c>
      <c r="FK4" s="16">
        <v>0</v>
      </c>
      <c r="FL4" s="16">
        <v>0</v>
      </c>
      <c r="FM4" s="16">
        <v>0</v>
      </c>
      <c r="FN4" s="16">
        <v>0</v>
      </c>
      <c r="FO4" s="16">
        <v>0</v>
      </c>
      <c r="FP4" s="16">
        <v>0</v>
      </c>
      <c r="FQ4" s="16">
        <v>18</v>
      </c>
      <c r="FR4" s="16">
        <v>42</v>
      </c>
      <c r="FS4" s="21">
        <f t="shared" ref="FS4:FS29" si="26">SUM(EJ4:EK4,EY4:EZ4,FC4,FN4)</f>
        <v>347</v>
      </c>
      <c r="FT4" s="16">
        <v>0</v>
      </c>
      <c r="FU4" s="16">
        <v>0</v>
      </c>
      <c r="FV4" s="16">
        <v>0</v>
      </c>
      <c r="FW4" s="16">
        <v>0</v>
      </c>
      <c r="FX4" s="16">
        <v>0</v>
      </c>
      <c r="FY4" s="16">
        <v>0</v>
      </c>
      <c r="FZ4" s="16">
        <v>0</v>
      </c>
      <c r="GA4" s="16">
        <v>0</v>
      </c>
      <c r="GB4" s="16">
        <v>0</v>
      </c>
      <c r="GC4" s="16">
        <v>0</v>
      </c>
      <c r="GD4" s="16">
        <v>0</v>
      </c>
      <c r="GE4" s="16">
        <v>0</v>
      </c>
      <c r="GF4" s="16">
        <v>0</v>
      </c>
      <c r="GG4" s="16">
        <v>0</v>
      </c>
      <c r="GH4" s="16">
        <v>0</v>
      </c>
      <c r="GI4" s="16">
        <v>0</v>
      </c>
      <c r="GJ4" s="16">
        <v>0</v>
      </c>
      <c r="GK4" s="16">
        <v>0</v>
      </c>
      <c r="GL4" s="16">
        <v>0</v>
      </c>
      <c r="GM4" s="16">
        <v>0</v>
      </c>
      <c r="GN4" s="16">
        <v>1</v>
      </c>
      <c r="GO4" s="16">
        <v>1</v>
      </c>
      <c r="GP4" s="16">
        <v>0</v>
      </c>
      <c r="GQ4" s="16">
        <v>0</v>
      </c>
      <c r="GR4" s="16">
        <v>0</v>
      </c>
      <c r="GS4" s="16">
        <v>0</v>
      </c>
      <c r="GT4" s="16">
        <v>0</v>
      </c>
      <c r="GU4" s="16">
        <v>0</v>
      </c>
      <c r="GV4" s="16">
        <v>0</v>
      </c>
      <c r="GW4" s="16">
        <v>0</v>
      </c>
      <c r="GX4" s="16">
        <v>1</v>
      </c>
      <c r="GY4" s="16" t="s">
        <v>227</v>
      </c>
      <c r="GZ4" s="16">
        <v>0</v>
      </c>
      <c r="HA4" s="16">
        <v>1</v>
      </c>
      <c r="HB4" s="16" t="s">
        <v>228</v>
      </c>
      <c r="HC4" s="16" t="s">
        <v>229</v>
      </c>
      <c r="HD4" s="16" t="s">
        <v>230</v>
      </c>
      <c r="HE4" s="16">
        <v>1</v>
      </c>
      <c r="HF4" s="16">
        <v>0</v>
      </c>
      <c r="HG4" s="16">
        <v>1</v>
      </c>
      <c r="HH4" s="16">
        <v>0</v>
      </c>
      <c r="HI4" s="16">
        <v>0</v>
      </c>
      <c r="HJ4" s="16">
        <v>3</v>
      </c>
      <c r="HK4" s="16" t="s">
        <v>231</v>
      </c>
      <c r="HL4" s="16" t="s">
        <v>232</v>
      </c>
      <c r="HM4" s="16" t="s">
        <v>233</v>
      </c>
      <c r="HN4" s="16">
        <v>2</v>
      </c>
      <c r="HO4" s="16" t="s">
        <v>234</v>
      </c>
      <c r="HP4" s="16">
        <v>1</v>
      </c>
      <c r="HQ4" s="16" t="s">
        <v>235</v>
      </c>
      <c r="HR4" s="16">
        <v>1</v>
      </c>
      <c r="HS4" s="16" t="s">
        <v>236</v>
      </c>
      <c r="HT4" s="16">
        <v>1</v>
      </c>
      <c r="HU4" s="16">
        <v>0</v>
      </c>
      <c r="HV4" s="16">
        <v>1</v>
      </c>
      <c r="HW4" s="16">
        <v>0</v>
      </c>
      <c r="HX4" s="16">
        <v>1</v>
      </c>
      <c r="HY4" s="16">
        <v>0</v>
      </c>
      <c r="HZ4" s="16">
        <v>0</v>
      </c>
      <c r="IA4" s="16">
        <v>0</v>
      </c>
      <c r="IB4" s="16">
        <v>2</v>
      </c>
      <c r="IC4" s="16">
        <v>22</v>
      </c>
      <c r="ID4" s="16">
        <v>0</v>
      </c>
      <c r="IE4" s="16">
        <v>0</v>
      </c>
      <c r="IF4" s="16">
        <v>0</v>
      </c>
      <c r="IG4" s="16">
        <v>0</v>
      </c>
      <c r="IH4" s="16" t="s">
        <v>237</v>
      </c>
      <c r="II4" s="16" t="s">
        <v>238</v>
      </c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51">
        <v>56629</v>
      </c>
      <c r="IZ4" s="7">
        <v>689.96208800000022</v>
      </c>
      <c r="JA4" s="51">
        <v>16343</v>
      </c>
      <c r="JB4" s="7">
        <v>46.869796999999998</v>
      </c>
      <c r="JC4" s="51">
        <v>8</v>
      </c>
      <c r="JD4" s="51">
        <v>3</v>
      </c>
      <c r="JE4" s="51">
        <v>51</v>
      </c>
      <c r="JF4" s="51">
        <v>3</v>
      </c>
      <c r="JG4" s="51">
        <v>42</v>
      </c>
      <c r="JH4" s="51">
        <v>45</v>
      </c>
      <c r="JI4" s="51">
        <v>0</v>
      </c>
      <c r="JJ4" s="51">
        <v>5.8823529411764701</v>
      </c>
      <c r="JK4" s="51">
        <v>9.4982320245978471</v>
      </c>
      <c r="JL4" s="51">
        <v>88.235294117647058</v>
      </c>
      <c r="JM4" s="51">
        <v>96.073264245788508</v>
      </c>
      <c r="JN4" s="38">
        <f>FS4/CF4</f>
        <v>1735</v>
      </c>
      <c r="JO4" s="34">
        <f>EL4/CG4</f>
        <v>45</v>
      </c>
      <c r="JP4" s="40">
        <v>2</v>
      </c>
      <c r="JQ4" s="37">
        <f t="shared" ref="JQ4:JQ29" si="27">AH4+AI4+AK4</f>
        <v>2</v>
      </c>
      <c r="JR4" s="39">
        <f>JQ4-JP4</f>
        <v>0</v>
      </c>
      <c r="JS4" s="41">
        <f t="shared" ref="JS4:JS29" si="28">JH4</f>
        <v>45</v>
      </c>
      <c r="JT4" s="43">
        <v>96.073264245788508</v>
      </c>
      <c r="JU4" s="43">
        <f t="shared" ref="JU4:JU29" si="29">JM4</f>
        <v>96.073264245788508</v>
      </c>
      <c r="JV4" s="46">
        <f t="shared" ref="JV4:JV29" si="30">JU4-JT4</f>
        <v>0</v>
      </c>
      <c r="JW4" s="41">
        <f t="shared" ref="JW4:JW29" si="31">JE4</f>
        <v>51</v>
      </c>
      <c r="JX4" s="42">
        <v>2</v>
      </c>
      <c r="JY4" s="40">
        <v>1</v>
      </c>
      <c r="JZ4" s="57">
        <f t="shared" ref="JZ4:JZ29" si="32">FS4/AR4</f>
        <v>173.5</v>
      </c>
      <c r="KA4" s="40">
        <f t="shared" ref="KA4:KA29" si="33">IB4+IC4</f>
        <v>24</v>
      </c>
      <c r="KB4" s="56">
        <f>FL4/FJ4*100</f>
        <v>0</v>
      </c>
    </row>
    <row r="5" spans="1:288" s="8" customFormat="1" ht="38.25" x14ac:dyDescent="0.25">
      <c r="A5" s="4">
        <v>2102</v>
      </c>
      <c r="B5" s="16" t="s">
        <v>212</v>
      </c>
      <c r="C5" s="16" t="s">
        <v>239</v>
      </c>
      <c r="D5" s="16" t="s">
        <v>727</v>
      </c>
      <c r="E5" s="20">
        <v>68</v>
      </c>
      <c r="F5" s="16" t="s">
        <v>241</v>
      </c>
      <c r="G5" s="16">
        <v>26643</v>
      </c>
      <c r="H5" s="16" t="s">
        <v>242</v>
      </c>
      <c r="I5" s="16" t="s">
        <v>243</v>
      </c>
      <c r="J5" s="16" t="s">
        <v>244</v>
      </c>
      <c r="K5" s="16" t="s">
        <v>245</v>
      </c>
      <c r="L5" s="16" t="s">
        <v>246</v>
      </c>
      <c r="M5" s="16" t="s">
        <v>247</v>
      </c>
      <c r="N5" s="16">
        <v>311654180</v>
      </c>
      <c r="O5" s="16" t="s">
        <v>248</v>
      </c>
      <c r="P5" s="22" t="s">
        <v>384</v>
      </c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 t="s">
        <v>249</v>
      </c>
      <c r="AC5" s="16" t="s">
        <v>250</v>
      </c>
      <c r="AD5" s="16"/>
      <c r="AE5" s="16">
        <v>311654139</v>
      </c>
      <c r="AF5" s="16" t="s">
        <v>251</v>
      </c>
      <c r="AG5" s="29" t="s">
        <v>777</v>
      </c>
      <c r="AH5" s="16">
        <v>5</v>
      </c>
      <c r="AI5" s="16">
        <v>0</v>
      </c>
      <c r="AJ5" s="21">
        <f t="shared" si="0"/>
        <v>5</v>
      </c>
      <c r="AK5" s="16">
        <v>0</v>
      </c>
      <c r="AL5" s="21">
        <f t="shared" si="1"/>
        <v>5</v>
      </c>
      <c r="AM5" s="16">
        <v>3.2</v>
      </c>
      <c r="AN5" s="29">
        <v>3.2</v>
      </c>
      <c r="AO5" s="16">
        <v>0</v>
      </c>
      <c r="AP5" s="16">
        <v>0</v>
      </c>
      <c r="AQ5" s="21">
        <f t="shared" si="2"/>
        <v>3.2</v>
      </c>
      <c r="AR5" s="29">
        <f t="shared" si="3"/>
        <v>3.2</v>
      </c>
      <c r="AS5" s="16">
        <v>0</v>
      </c>
      <c r="AT5" s="16">
        <v>0</v>
      </c>
      <c r="AU5" s="21">
        <f t="shared" si="4"/>
        <v>3.2</v>
      </c>
      <c r="AV5" s="29">
        <f t="shared" si="5"/>
        <v>3.2</v>
      </c>
      <c r="AW5" s="16">
        <v>1</v>
      </c>
      <c r="AX5" s="16">
        <v>1</v>
      </c>
      <c r="AY5" s="16">
        <v>0</v>
      </c>
      <c r="AZ5" s="16">
        <v>3</v>
      </c>
      <c r="BA5" s="21">
        <f t="shared" si="6"/>
        <v>5</v>
      </c>
      <c r="BB5" s="16">
        <v>0</v>
      </c>
      <c r="BC5" s="16">
        <v>4</v>
      </c>
      <c r="BD5" s="16">
        <v>0</v>
      </c>
      <c r="BE5" s="16">
        <v>0</v>
      </c>
      <c r="BF5" s="16">
        <v>1</v>
      </c>
      <c r="BG5" s="16">
        <v>0</v>
      </c>
      <c r="BH5" s="16">
        <v>0</v>
      </c>
      <c r="BI5" s="16">
        <v>0</v>
      </c>
      <c r="BJ5" s="16">
        <v>0</v>
      </c>
      <c r="BK5" s="16">
        <v>5</v>
      </c>
      <c r="BL5" s="16">
        <v>0</v>
      </c>
      <c r="BM5" s="16">
        <v>0</v>
      </c>
      <c r="BN5" s="16">
        <v>2</v>
      </c>
      <c r="BO5" s="16">
        <v>2</v>
      </c>
      <c r="BP5" s="16">
        <v>0</v>
      </c>
      <c r="BQ5" s="16">
        <v>1</v>
      </c>
      <c r="BR5" s="16">
        <v>1</v>
      </c>
      <c r="BS5" s="16">
        <v>0</v>
      </c>
      <c r="BT5" s="16">
        <v>3</v>
      </c>
      <c r="BU5" s="16">
        <v>1</v>
      </c>
      <c r="BV5" s="16">
        <v>1</v>
      </c>
      <c r="BW5" s="16">
        <v>1</v>
      </c>
      <c r="BX5" s="16">
        <v>1</v>
      </c>
      <c r="BY5" s="16">
        <v>0</v>
      </c>
      <c r="BZ5" s="16">
        <v>1</v>
      </c>
      <c r="CA5" s="16">
        <v>0.2</v>
      </c>
      <c r="CB5" s="16">
        <v>1</v>
      </c>
      <c r="CC5" s="16">
        <v>0</v>
      </c>
      <c r="CD5" s="16">
        <v>1</v>
      </c>
      <c r="CE5" s="16">
        <v>0.2</v>
      </c>
      <c r="CF5" s="16">
        <v>1.6</v>
      </c>
      <c r="CG5" s="16">
        <v>0.28000000000000003</v>
      </c>
      <c r="CH5" s="16">
        <v>0.7</v>
      </c>
      <c r="CI5" s="16">
        <v>0.02</v>
      </c>
      <c r="CJ5" s="16">
        <v>0</v>
      </c>
      <c r="CK5" s="16">
        <v>0</v>
      </c>
      <c r="CL5" s="16">
        <v>0</v>
      </c>
      <c r="CM5" s="16">
        <v>0</v>
      </c>
      <c r="CN5" s="16">
        <v>0</v>
      </c>
      <c r="CO5" s="16">
        <v>0.2</v>
      </c>
      <c r="CP5" s="16">
        <v>0</v>
      </c>
      <c r="CQ5" s="16">
        <v>0</v>
      </c>
      <c r="CR5" s="16"/>
      <c r="CS5" s="16">
        <v>0</v>
      </c>
      <c r="CT5" s="16">
        <v>0</v>
      </c>
      <c r="CU5" s="16">
        <v>0</v>
      </c>
      <c r="CV5" s="16">
        <v>1.8</v>
      </c>
      <c r="CW5" s="16">
        <v>0</v>
      </c>
      <c r="CX5" s="16">
        <v>0</v>
      </c>
      <c r="CY5" s="29">
        <f t="shared" si="7"/>
        <v>4.8000000000000007</v>
      </c>
      <c r="CZ5" s="21">
        <f t="shared" si="8"/>
        <v>0</v>
      </c>
      <c r="DA5" s="29">
        <f t="shared" si="9"/>
        <v>4.8000000000000007</v>
      </c>
      <c r="DB5" s="29">
        <f t="shared" si="10"/>
        <v>4.8000000000000007</v>
      </c>
      <c r="DC5" s="16">
        <v>1</v>
      </c>
      <c r="DD5" s="16">
        <v>1</v>
      </c>
      <c r="DE5" s="16" t="s">
        <v>252</v>
      </c>
      <c r="DF5" s="16">
        <v>0</v>
      </c>
      <c r="DG5" s="16">
        <v>0</v>
      </c>
      <c r="DH5" s="16"/>
      <c r="DI5" s="16" t="s">
        <v>253</v>
      </c>
      <c r="DJ5" s="16" t="s">
        <v>741</v>
      </c>
      <c r="DK5" s="16" t="s">
        <v>254</v>
      </c>
      <c r="DL5" s="16">
        <v>0</v>
      </c>
      <c r="DM5" s="16">
        <v>0</v>
      </c>
      <c r="DN5" s="16">
        <v>0</v>
      </c>
      <c r="DO5" s="16">
        <v>0</v>
      </c>
      <c r="DP5" s="16">
        <v>0</v>
      </c>
      <c r="DQ5" s="16"/>
      <c r="DR5" s="16">
        <v>0</v>
      </c>
      <c r="DS5" s="16">
        <v>0</v>
      </c>
      <c r="DT5" s="16">
        <v>0</v>
      </c>
      <c r="DU5" s="16">
        <v>8</v>
      </c>
      <c r="DV5" s="16">
        <v>0</v>
      </c>
      <c r="DW5" s="16">
        <v>5</v>
      </c>
      <c r="DX5" s="21">
        <f t="shared" si="11"/>
        <v>8</v>
      </c>
      <c r="DY5" s="21">
        <f t="shared" si="12"/>
        <v>0</v>
      </c>
      <c r="DZ5" s="21">
        <f t="shared" si="13"/>
        <v>5</v>
      </c>
      <c r="EA5" s="16">
        <v>1</v>
      </c>
      <c r="EB5" s="16">
        <v>0</v>
      </c>
      <c r="EC5" s="16">
        <v>0</v>
      </c>
      <c r="ED5" s="16">
        <v>9</v>
      </c>
      <c r="EE5" s="16">
        <v>0</v>
      </c>
      <c r="EF5" s="16">
        <v>3</v>
      </c>
      <c r="EG5" s="21">
        <f t="shared" si="14"/>
        <v>10</v>
      </c>
      <c r="EH5" s="21">
        <f t="shared" si="15"/>
        <v>0</v>
      </c>
      <c r="EI5" s="21">
        <f t="shared" si="16"/>
        <v>3</v>
      </c>
      <c r="EJ5" s="21">
        <f t="shared" si="17"/>
        <v>18</v>
      </c>
      <c r="EK5" s="21">
        <f t="shared" si="18"/>
        <v>0</v>
      </c>
      <c r="EL5" s="21">
        <f t="shared" si="19"/>
        <v>8</v>
      </c>
      <c r="EM5" s="16">
        <v>0</v>
      </c>
      <c r="EN5" s="16">
        <v>0</v>
      </c>
      <c r="EO5" s="16">
        <v>2</v>
      </c>
      <c r="EP5" s="16">
        <v>0</v>
      </c>
      <c r="EQ5" s="21">
        <f t="shared" si="20"/>
        <v>2</v>
      </c>
      <c r="ER5" s="21">
        <f t="shared" si="21"/>
        <v>0</v>
      </c>
      <c r="ES5" s="16">
        <v>0</v>
      </c>
      <c r="ET5" s="16">
        <v>0</v>
      </c>
      <c r="EU5" s="16">
        <v>21</v>
      </c>
      <c r="EV5" s="16">
        <v>0</v>
      </c>
      <c r="EW5" s="21">
        <f t="shared" si="22"/>
        <v>21</v>
      </c>
      <c r="EX5" s="21" t="e">
        <f>SUM(#REF!,#REF!)</f>
        <v>#REF!</v>
      </c>
      <c r="EY5" s="21">
        <f t="shared" si="23"/>
        <v>23</v>
      </c>
      <c r="EZ5" s="21" t="e">
        <f t="shared" si="24"/>
        <v>#REF!</v>
      </c>
      <c r="FA5" s="16">
        <v>0</v>
      </c>
      <c r="FB5" s="16">
        <v>0</v>
      </c>
      <c r="FC5" s="21">
        <f t="shared" si="25"/>
        <v>0</v>
      </c>
      <c r="FD5" s="16">
        <v>2</v>
      </c>
      <c r="FE5" s="16">
        <v>2</v>
      </c>
      <c r="FF5" s="16">
        <v>0</v>
      </c>
      <c r="FG5" s="16">
        <v>0</v>
      </c>
      <c r="FH5" s="16">
        <v>0</v>
      </c>
      <c r="FI5" s="16">
        <v>0</v>
      </c>
      <c r="FJ5" s="16">
        <v>41</v>
      </c>
      <c r="FK5" s="16">
        <v>14</v>
      </c>
      <c r="FL5" s="16">
        <v>5</v>
      </c>
      <c r="FM5" s="16">
        <v>0</v>
      </c>
      <c r="FN5" s="16">
        <v>0</v>
      </c>
      <c r="FO5" s="16">
        <v>0</v>
      </c>
      <c r="FP5" s="16">
        <v>0</v>
      </c>
      <c r="FQ5" s="16">
        <v>250</v>
      </c>
      <c r="FR5" s="16">
        <v>62</v>
      </c>
      <c r="FS5" s="21" t="e">
        <f t="shared" si="26"/>
        <v>#REF!</v>
      </c>
      <c r="FT5" s="16">
        <v>0</v>
      </c>
      <c r="FU5" s="16">
        <v>0</v>
      </c>
      <c r="FV5" s="16">
        <v>1</v>
      </c>
      <c r="FW5" s="16">
        <v>0</v>
      </c>
      <c r="FX5" s="16">
        <v>0</v>
      </c>
      <c r="FY5" s="16">
        <v>0</v>
      </c>
      <c r="FZ5" s="16">
        <v>0</v>
      </c>
      <c r="GA5" s="16">
        <v>0</v>
      </c>
      <c r="GB5" s="16">
        <v>0</v>
      </c>
      <c r="GC5" s="16">
        <v>0</v>
      </c>
      <c r="GD5" s="16">
        <v>0</v>
      </c>
      <c r="GE5" s="16">
        <v>0</v>
      </c>
      <c r="GF5" s="16">
        <v>0</v>
      </c>
      <c r="GG5" s="16">
        <v>0</v>
      </c>
      <c r="GH5" s="16">
        <v>0</v>
      </c>
      <c r="GI5" s="16">
        <v>0</v>
      </c>
      <c r="GJ5" s="16">
        <v>0</v>
      </c>
      <c r="GK5" s="16">
        <v>0</v>
      </c>
      <c r="GL5" s="16">
        <v>0</v>
      </c>
      <c r="GM5" s="16">
        <v>0</v>
      </c>
      <c r="GN5" s="16">
        <v>1</v>
      </c>
      <c r="GO5" s="16">
        <v>1</v>
      </c>
      <c r="GP5" s="16">
        <v>0</v>
      </c>
      <c r="GQ5" s="16">
        <v>0</v>
      </c>
      <c r="GR5" s="16">
        <v>0</v>
      </c>
      <c r="GS5" s="16">
        <v>0</v>
      </c>
      <c r="GT5" s="16">
        <v>0</v>
      </c>
      <c r="GU5" s="16">
        <v>4</v>
      </c>
      <c r="GV5" s="16">
        <v>0</v>
      </c>
      <c r="GW5" s="16">
        <v>0</v>
      </c>
      <c r="GX5" s="16">
        <v>1</v>
      </c>
      <c r="GY5" s="16" t="s">
        <v>255</v>
      </c>
      <c r="GZ5" s="16">
        <v>0</v>
      </c>
      <c r="HA5" s="16">
        <v>1</v>
      </c>
      <c r="HB5" s="16" t="s">
        <v>256</v>
      </c>
      <c r="HC5" s="16">
        <v>0</v>
      </c>
      <c r="HD5" s="16" t="s">
        <v>257</v>
      </c>
      <c r="HE5" s="16">
        <v>1</v>
      </c>
      <c r="HF5" s="16">
        <v>1</v>
      </c>
      <c r="HG5" s="16">
        <v>1</v>
      </c>
      <c r="HH5" s="16">
        <v>0</v>
      </c>
      <c r="HI5" s="16">
        <v>0</v>
      </c>
      <c r="HJ5" s="16">
        <v>2</v>
      </c>
      <c r="HK5" s="16">
        <v>0</v>
      </c>
      <c r="HL5" s="16">
        <v>0</v>
      </c>
      <c r="HM5" s="16" t="s">
        <v>258</v>
      </c>
      <c r="HN5" s="16">
        <v>1</v>
      </c>
      <c r="HO5" s="16">
        <v>0</v>
      </c>
      <c r="HP5" s="16">
        <v>1</v>
      </c>
      <c r="HQ5" s="16" t="s">
        <v>259</v>
      </c>
      <c r="HR5" s="16">
        <v>3</v>
      </c>
      <c r="HS5" s="16" t="s">
        <v>180</v>
      </c>
      <c r="HT5" s="16">
        <v>0</v>
      </c>
      <c r="HU5" s="16">
        <v>0</v>
      </c>
      <c r="HV5" s="16">
        <v>0</v>
      </c>
      <c r="HW5" s="16">
        <v>0</v>
      </c>
      <c r="HX5" s="16">
        <v>1</v>
      </c>
      <c r="HY5" s="16">
        <v>0</v>
      </c>
      <c r="HZ5" s="16">
        <v>28</v>
      </c>
      <c r="IA5" s="16" t="s">
        <v>260</v>
      </c>
      <c r="IB5" s="16">
        <v>4</v>
      </c>
      <c r="IC5" s="16">
        <v>6</v>
      </c>
      <c r="ID5" s="16">
        <v>0</v>
      </c>
      <c r="IE5" s="16">
        <v>0</v>
      </c>
      <c r="IF5" s="16">
        <v>0</v>
      </c>
      <c r="IG5" s="16">
        <v>0</v>
      </c>
      <c r="IH5" s="16" t="s">
        <v>261</v>
      </c>
      <c r="II5" s="16">
        <v>0</v>
      </c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51">
        <v>56469</v>
      </c>
      <c r="IZ5" s="7">
        <v>415.84456799999998</v>
      </c>
      <c r="JA5" s="51">
        <v>18794</v>
      </c>
      <c r="JB5" s="7">
        <v>31.439668999999999</v>
      </c>
      <c r="JC5" s="51">
        <v>4</v>
      </c>
      <c r="JD5" s="51">
        <v>1</v>
      </c>
      <c r="JE5" s="51">
        <v>48</v>
      </c>
      <c r="JF5" s="51">
        <v>9</v>
      </c>
      <c r="JG5" s="51">
        <v>27</v>
      </c>
      <c r="JH5" s="51">
        <v>36</v>
      </c>
      <c r="JI5" s="51">
        <v>0</v>
      </c>
      <c r="JJ5" s="51">
        <v>18.75</v>
      </c>
      <c r="JK5" s="51">
        <v>10.217351209935728</v>
      </c>
      <c r="JL5" s="51">
        <v>75</v>
      </c>
      <c r="JM5" s="51">
        <v>83.251081447335395</v>
      </c>
      <c r="JN5" s="38" t="e">
        <f>FS5/CF5</f>
        <v>#REF!</v>
      </c>
      <c r="JO5" s="34">
        <f>EL5/CG5</f>
        <v>28.571428571428569</v>
      </c>
      <c r="JP5" s="40">
        <v>4</v>
      </c>
      <c r="JQ5" s="37">
        <f t="shared" si="27"/>
        <v>5</v>
      </c>
      <c r="JR5" s="39">
        <f>JQ5-JP5</f>
        <v>1</v>
      </c>
      <c r="JS5" s="41">
        <f t="shared" si="28"/>
        <v>36</v>
      </c>
      <c r="JT5" s="43">
        <v>82.803414183349389</v>
      </c>
      <c r="JU5" s="43">
        <f t="shared" si="29"/>
        <v>83.251081447335395</v>
      </c>
      <c r="JV5" s="46">
        <f t="shared" si="30"/>
        <v>0.44766726398600554</v>
      </c>
      <c r="JW5" s="41">
        <f t="shared" si="31"/>
        <v>48</v>
      </c>
      <c r="JX5" s="42">
        <v>5</v>
      </c>
      <c r="JY5" s="40">
        <v>5</v>
      </c>
      <c r="JZ5" s="57" t="e">
        <f t="shared" si="32"/>
        <v>#REF!</v>
      </c>
      <c r="KA5" s="40">
        <f t="shared" si="33"/>
        <v>10</v>
      </c>
      <c r="KB5" s="56">
        <f>FL5/FJ5*100</f>
        <v>12.195121951219512</v>
      </c>
    </row>
    <row r="6" spans="1:288" s="8" customFormat="1" ht="25.5" x14ac:dyDescent="0.25">
      <c r="A6" s="4">
        <v>2103</v>
      </c>
      <c r="B6" s="16" t="s">
        <v>212</v>
      </c>
      <c r="C6" s="16" t="s">
        <v>262</v>
      </c>
      <c r="D6" s="16" t="s">
        <v>214</v>
      </c>
      <c r="E6" s="20" t="s">
        <v>728</v>
      </c>
      <c r="F6" s="16" t="s">
        <v>263</v>
      </c>
      <c r="G6" s="16">
        <v>25001</v>
      </c>
      <c r="H6" s="16" t="s">
        <v>264</v>
      </c>
      <c r="I6" s="16" t="s">
        <v>729</v>
      </c>
      <c r="J6" s="16" t="s">
        <v>265</v>
      </c>
      <c r="K6" s="16" t="s">
        <v>266</v>
      </c>
      <c r="L6" s="16" t="s">
        <v>267</v>
      </c>
      <c r="M6" s="16" t="s">
        <v>210</v>
      </c>
      <c r="N6" s="16">
        <v>326909152</v>
      </c>
      <c r="O6" s="16" t="s">
        <v>268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 t="s">
        <v>269</v>
      </c>
      <c r="AG6" s="21" t="s">
        <v>776</v>
      </c>
      <c r="AH6" s="16">
        <v>3</v>
      </c>
      <c r="AI6" s="16">
        <v>9</v>
      </c>
      <c r="AJ6" s="21">
        <f t="shared" si="0"/>
        <v>12</v>
      </c>
      <c r="AK6" s="16">
        <v>0</v>
      </c>
      <c r="AL6" s="21">
        <f t="shared" si="1"/>
        <v>12</v>
      </c>
      <c r="AM6" s="16">
        <v>0</v>
      </c>
      <c r="AN6" s="16">
        <v>3</v>
      </c>
      <c r="AO6" s="16">
        <v>0</v>
      </c>
      <c r="AP6" s="16">
        <v>2</v>
      </c>
      <c r="AQ6" s="21">
        <f t="shared" si="2"/>
        <v>0</v>
      </c>
      <c r="AR6" s="21">
        <f t="shared" si="3"/>
        <v>5</v>
      </c>
      <c r="AS6" s="16">
        <v>0</v>
      </c>
      <c r="AT6" s="16">
        <v>0</v>
      </c>
      <c r="AU6" s="21">
        <f t="shared" si="4"/>
        <v>0</v>
      </c>
      <c r="AV6" s="21">
        <f t="shared" si="5"/>
        <v>5</v>
      </c>
      <c r="AW6" s="16">
        <v>1</v>
      </c>
      <c r="AX6" s="16">
        <v>0</v>
      </c>
      <c r="AY6" s="16">
        <v>0</v>
      </c>
      <c r="AZ6" s="16">
        <v>8</v>
      </c>
      <c r="BA6" s="21">
        <f t="shared" si="6"/>
        <v>9</v>
      </c>
      <c r="BB6" s="16">
        <v>1</v>
      </c>
      <c r="BC6" s="16">
        <v>5</v>
      </c>
      <c r="BD6" s="16">
        <v>0</v>
      </c>
      <c r="BE6" s="16">
        <v>1</v>
      </c>
      <c r="BF6" s="16">
        <v>5</v>
      </c>
      <c r="BG6" s="16">
        <v>0</v>
      </c>
      <c r="BH6" s="16">
        <v>0</v>
      </c>
      <c r="BI6" s="16">
        <v>1</v>
      </c>
      <c r="BJ6" s="16">
        <v>0</v>
      </c>
      <c r="BK6" s="16">
        <v>11</v>
      </c>
      <c r="BL6" s="16">
        <v>1</v>
      </c>
      <c r="BM6" s="16">
        <v>0</v>
      </c>
      <c r="BN6" s="16">
        <v>2</v>
      </c>
      <c r="BO6" s="16">
        <v>8</v>
      </c>
      <c r="BP6" s="16">
        <v>1</v>
      </c>
      <c r="BQ6" s="16">
        <v>0</v>
      </c>
      <c r="BR6" s="16">
        <v>1</v>
      </c>
      <c r="BS6" s="16">
        <v>1</v>
      </c>
      <c r="BT6" s="16">
        <v>3</v>
      </c>
      <c r="BU6" s="16">
        <v>1</v>
      </c>
      <c r="BV6" s="16">
        <v>0</v>
      </c>
      <c r="BW6" s="16">
        <v>1</v>
      </c>
      <c r="BX6" s="16">
        <v>0</v>
      </c>
      <c r="BY6" s="16">
        <v>1</v>
      </c>
      <c r="BZ6" s="16">
        <v>0</v>
      </c>
      <c r="CA6" s="16">
        <v>1</v>
      </c>
      <c r="CB6" s="16">
        <v>0</v>
      </c>
      <c r="CC6" s="16">
        <v>0</v>
      </c>
      <c r="CD6" s="16">
        <v>1</v>
      </c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>
        <v>3</v>
      </c>
      <c r="CW6" s="16">
        <v>2</v>
      </c>
      <c r="CX6" s="16"/>
      <c r="CY6" s="21">
        <f t="shared" si="7"/>
        <v>3</v>
      </c>
      <c r="CZ6" s="21">
        <f t="shared" si="8"/>
        <v>2</v>
      </c>
      <c r="DA6" s="21">
        <f t="shared" si="9"/>
        <v>5</v>
      </c>
      <c r="DB6" s="21">
        <f t="shared" si="10"/>
        <v>5</v>
      </c>
      <c r="DC6" s="16">
        <v>0</v>
      </c>
      <c r="DD6" s="16">
        <v>0</v>
      </c>
      <c r="DE6" s="16">
        <v>0</v>
      </c>
      <c r="DF6" s="16">
        <v>0</v>
      </c>
      <c r="DG6" s="16">
        <v>0</v>
      </c>
      <c r="DH6" s="16"/>
      <c r="DI6" s="16" t="s">
        <v>270</v>
      </c>
      <c r="DJ6" s="16" t="s">
        <v>741</v>
      </c>
      <c r="DK6" s="16" t="s">
        <v>271</v>
      </c>
      <c r="DL6" s="16">
        <v>0</v>
      </c>
      <c r="DM6" s="16">
        <v>0</v>
      </c>
      <c r="DN6" s="16">
        <v>0</v>
      </c>
      <c r="DO6" s="16">
        <v>6</v>
      </c>
      <c r="DP6" s="16">
        <v>0</v>
      </c>
      <c r="DQ6" s="16"/>
      <c r="DR6" s="16">
        <v>1</v>
      </c>
      <c r="DS6" s="16">
        <v>0</v>
      </c>
      <c r="DT6" s="16">
        <v>0</v>
      </c>
      <c r="DU6" s="16">
        <v>8</v>
      </c>
      <c r="DV6" s="16">
        <v>0</v>
      </c>
      <c r="DW6" s="16">
        <v>0</v>
      </c>
      <c r="DX6" s="21">
        <f t="shared" si="11"/>
        <v>9</v>
      </c>
      <c r="DY6" s="21">
        <f t="shared" si="12"/>
        <v>0</v>
      </c>
      <c r="DZ6" s="21">
        <f t="shared" si="13"/>
        <v>0</v>
      </c>
      <c r="EA6" s="16">
        <v>0</v>
      </c>
      <c r="EB6" s="16">
        <v>0</v>
      </c>
      <c r="EC6" s="16">
        <v>0</v>
      </c>
      <c r="ED6" s="16">
        <v>0</v>
      </c>
      <c r="EE6" s="16">
        <v>0</v>
      </c>
      <c r="EF6" s="16">
        <v>0</v>
      </c>
      <c r="EG6" s="21">
        <f t="shared" si="14"/>
        <v>0</v>
      </c>
      <c r="EH6" s="21">
        <f t="shared" si="15"/>
        <v>0</v>
      </c>
      <c r="EI6" s="21">
        <f t="shared" si="16"/>
        <v>0</v>
      </c>
      <c r="EJ6" s="21">
        <f t="shared" si="17"/>
        <v>9</v>
      </c>
      <c r="EK6" s="21">
        <f t="shared" si="18"/>
        <v>0</v>
      </c>
      <c r="EL6" s="21">
        <f t="shared" si="19"/>
        <v>0</v>
      </c>
      <c r="EM6" s="16">
        <v>0</v>
      </c>
      <c r="EN6" s="16">
        <v>0</v>
      </c>
      <c r="EO6" s="16">
        <v>2</v>
      </c>
      <c r="EP6" s="16">
        <v>0</v>
      </c>
      <c r="EQ6" s="21">
        <f t="shared" si="20"/>
        <v>2</v>
      </c>
      <c r="ER6" s="21">
        <f t="shared" si="21"/>
        <v>0</v>
      </c>
      <c r="ES6" s="16">
        <v>0</v>
      </c>
      <c r="ET6" s="16">
        <v>0</v>
      </c>
      <c r="EU6" s="16">
        <v>0</v>
      </c>
      <c r="EV6" s="16">
        <v>0</v>
      </c>
      <c r="EW6" s="21">
        <f t="shared" si="22"/>
        <v>0</v>
      </c>
      <c r="EX6" s="21">
        <f t="shared" ref="EX6:EX29" si="34">SUM(ET4,EV4)</f>
        <v>5</v>
      </c>
      <c r="EY6" s="21">
        <f t="shared" si="23"/>
        <v>2</v>
      </c>
      <c r="EZ6" s="21">
        <f t="shared" si="24"/>
        <v>5</v>
      </c>
      <c r="FA6" s="16">
        <v>0</v>
      </c>
      <c r="FB6" s="16">
        <v>0</v>
      </c>
      <c r="FC6" s="21">
        <f t="shared" si="25"/>
        <v>0</v>
      </c>
      <c r="FD6" s="16">
        <v>0</v>
      </c>
      <c r="FE6" s="16">
        <v>0</v>
      </c>
      <c r="FF6" s="16">
        <v>0</v>
      </c>
      <c r="FG6" s="16">
        <v>0</v>
      </c>
      <c r="FH6" s="16">
        <v>0</v>
      </c>
      <c r="FI6" s="16">
        <v>0</v>
      </c>
      <c r="FJ6" s="16">
        <v>0</v>
      </c>
      <c r="FK6" s="16">
        <v>0</v>
      </c>
      <c r="FL6" s="16">
        <v>0</v>
      </c>
      <c r="FM6" s="16">
        <v>0</v>
      </c>
      <c r="FN6" s="16">
        <v>0</v>
      </c>
      <c r="FO6" s="16">
        <v>0</v>
      </c>
      <c r="FP6" s="16">
        <v>0</v>
      </c>
      <c r="FQ6" s="16">
        <v>0</v>
      </c>
      <c r="FR6" s="16">
        <v>8</v>
      </c>
      <c r="FS6" s="21">
        <f t="shared" si="26"/>
        <v>16</v>
      </c>
      <c r="FT6" s="16">
        <v>0</v>
      </c>
      <c r="FU6" s="16">
        <v>0</v>
      </c>
      <c r="FV6" s="16">
        <v>0</v>
      </c>
      <c r="FW6" s="16">
        <v>0</v>
      </c>
      <c r="FX6" s="16">
        <v>0</v>
      </c>
      <c r="FY6" s="16">
        <v>0</v>
      </c>
      <c r="FZ6" s="16">
        <v>0</v>
      </c>
      <c r="GA6" s="16">
        <v>0</v>
      </c>
      <c r="GB6" s="16">
        <v>0</v>
      </c>
      <c r="GC6" s="16">
        <v>0</v>
      </c>
      <c r="GD6" s="16">
        <v>0</v>
      </c>
      <c r="GE6" s="16">
        <v>0</v>
      </c>
      <c r="GF6" s="16">
        <v>0</v>
      </c>
      <c r="GG6" s="16">
        <v>0</v>
      </c>
      <c r="GH6" s="16">
        <v>0</v>
      </c>
      <c r="GI6" s="16">
        <v>0</v>
      </c>
      <c r="GJ6" s="16">
        <v>0</v>
      </c>
      <c r="GK6" s="16">
        <v>0</v>
      </c>
      <c r="GL6" s="16">
        <v>0</v>
      </c>
      <c r="GM6" s="16">
        <v>0</v>
      </c>
      <c r="GN6" s="16">
        <v>12</v>
      </c>
      <c r="GO6" s="16">
        <v>0</v>
      </c>
      <c r="GP6" s="16">
        <v>0</v>
      </c>
      <c r="GQ6" s="16">
        <v>0</v>
      </c>
      <c r="GR6" s="16">
        <v>0</v>
      </c>
      <c r="GS6" s="16">
        <v>0</v>
      </c>
      <c r="GT6" s="16">
        <v>0</v>
      </c>
      <c r="GU6" s="16">
        <v>0</v>
      </c>
      <c r="GV6" s="16">
        <v>0</v>
      </c>
      <c r="GW6" s="16">
        <v>0</v>
      </c>
      <c r="GX6" s="16">
        <v>4</v>
      </c>
      <c r="GY6" s="16">
        <v>0</v>
      </c>
      <c r="GZ6" s="16">
        <v>0</v>
      </c>
      <c r="HA6" s="16">
        <v>1</v>
      </c>
      <c r="HB6" s="16">
        <v>0</v>
      </c>
      <c r="HC6" s="16">
        <v>0</v>
      </c>
      <c r="HD6" s="16">
        <v>0</v>
      </c>
      <c r="HE6" s="16">
        <v>1</v>
      </c>
      <c r="HF6" s="16">
        <v>1</v>
      </c>
      <c r="HG6" s="16">
        <v>1</v>
      </c>
      <c r="HH6" s="16"/>
      <c r="HI6" s="16">
        <v>0</v>
      </c>
      <c r="HJ6" s="16">
        <v>3</v>
      </c>
      <c r="HK6" s="16" t="s">
        <v>272</v>
      </c>
      <c r="HL6" s="16">
        <v>0</v>
      </c>
      <c r="HM6" s="16"/>
      <c r="HN6" s="16">
        <v>1</v>
      </c>
      <c r="HO6" s="16">
        <v>0</v>
      </c>
      <c r="HP6" s="16">
        <v>1</v>
      </c>
      <c r="HQ6" s="16" t="s">
        <v>273</v>
      </c>
      <c r="HR6" s="16">
        <v>2</v>
      </c>
      <c r="HS6" s="16"/>
      <c r="HT6" s="16">
        <v>0</v>
      </c>
      <c r="HU6" s="16">
        <v>1</v>
      </c>
      <c r="HV6" s="16">
        <v>1</v>
      </c>
      <c r="HW6" s="16">
        <v>1</v>
      </c>
      <c r="HX6" s="16">
        <v>0</v>
      </c>
      <c r="HY6" s="16">
        <v>0</v>
      </c>
      <c r="HZ6" s="16">
        <v>0</v>
      </c>
      <c r="IA6" s="16">
        <v>0</v>
      </c>
      <c r="IB6" s="16">
        <v>0</v>
      </c>
      <c r="IC6" s="16">
        <v>0</v>
      </c>
      <c r="ID6" s="16">
        <v>0</v>
      </c>
      <c r="IE6" s="16">
        <v>0</v>
      </c>
      <c r="IF6" s="16">
        <v>0</v>
      </c>
      <c r="IG6" s="16">
        <v>0</v>
      </c>
      <c r="IH6" s="16">
        <v>0</v>
      </c>
      <c r="II6" s="16">
        <v>0</v>
      </c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51">
        <v>90107</v>
      </c>
      <c r="IZ6" s="7">
        <v>378.09566700000005</v>
      </c>
      <c r="JA6" s="51">
        <v>17317</v>
      </c>
      <c r="JB6" s="7">
        <v>22.654823999999998</v>
      </c>
      <c r="JC6" s="51">
        <v>9</v>
      </c>
      <c r="JD6" s="51">
        <v>4</v>
      </c>
      <c r="JE6" s="51">
        <v>58</v>
      </c>
      <c r="JF6" s="51">
        <v>11</v>
      </c>
      <c r="JG6" s="51">
        <v>38</v>
      </c>
      <c r="JH6" s="51">
        <v>49</v>
      </c>
      <c r="JI6" s="51">
        <v>0</v>
      </c>
      <c r="JJ6" s="51">
        <v>18.96551724137931</v>
      </c>
      <c r="JK6" s="51">
        <v>21.030524002275857</v>
      </c>
      <c r="JL6" s="51">
        <v>84.482758620689651</v>
      </c>
      <c r="JM6" s="51">
        <v>90.509791533791898</v>
      </c>
      <c r="JN6" s="15">
        <v>-1</v>
      </c>
      <c r="JO6" s="34">
        <v>0</v>
      </c>
      <c r="JP6" s="44"/>
      <c r="JQ6" s="37">
        <f t="shared" si="27"/>
        <v>12</v>
      </c>
      <c r="JR6" s="32">
        <v>0</v>
      </c>
      <c r="JS6" s="41">
        <f t="shared" si="28"/>
        <v>49</v>
      </c>
      <c r="JT6" s="43">
        <v>90.509791533791898</v>
      </c>
      <c r="JU6" s="43">
        <f t="shared" si="29"/>
        <v>90.509791533791898</v>
      </c>
      <c r="JV6" s="46">
        <f t="shared" si="30"/>
        <v>0</v>
      </c>
      <c r="JW6" s="41">
        <f t="shared" si="31"/>
        <v>58</v>
      </c>
      <c r="JX6" s="42">
        <v>5</v>
      </c>
      <c r="JY6" s="40">
        <v>4</v>
      </c>
      <c r="JZ6" s="57">
        <f t="shared" si="32"/>
        <v>3.2</v>
      </c>
      <c r="KA6" s="40">
        <f t="shared" si="33"/>
        <v>0</v>
      </c>
      <c r="KB6" s="56">
        <v>0</v>
      </c>
    </row>
    <row r="7" spans="1:288" s="8" customFormat="1" ht="38.25" x14ac:dyDescent="0.25">
      <c r="A7" s="4">
        <v>2104</v>
      </c>
      <c r="B7" s="16" t="s">
        <v>212</v>
      </c>
      <c r="C7" s="16" t="s">
        <v>274</v>
      </c>
      <c r="D7" s="16" t="s">
        <v>731</v>
      </c>
      <c r="E7" s="20" t="s">
        <v>726</v>
      </c>
      <c r="F7" s="16" t="s">
        <v>275</v>
      </c>
      <c r="G7" s="16">
        <v>28601</v>
      </c>
      <c r="H7" s="16" t="s">
        <v>276</v>
      </c>
      <c r="I7" s="16" t="s">
        <v>277</v>
      </c>
      <c r="J7" s="16" t="s">
        <v>278</v>
      </c>
      <c r="K7" s="16" t="s">
        <v>279</v>
      </c>
      <c r="L7" s="16" t="s">
        <v>280</v>
      </c>
      <c r="M7" s="16"/>
      <c r="N7" s="16">
        <v>327300220</v>
      </c>
      <c r="O7" s="16" t="s">
        <v>281</v>
      </c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 t="s">
        <v>282</v>
      </c>
      <c r="AC7" s="16" t="s">
        <v>283</v>
      </c>
      <c r="AD7" s="16"/>
      <c r="AE7" s="16">
        <v>327300218</v>
      </c>
      <c r="AF7" s="16" t="s">
        <v>284</v>
      </c>
      <c r="AG7" s="29" t="s">
        <v>777</v>
      </c>
      <c r="AH7" s="16">
        <v>1</v>
      </c>
      <c r="AI7" s="16">
        <v>5</v>
      </c>
      <c r="AJ7" s="21">
        <f t="shared" si="0"/>
        <v>6</v>
      </c>
      <c r="AK7" s="16">
        <v>0</v>
      </c>
      <c r="AL7" s="21">
        <f t="shared" si="1"/>
        <v>6</v>
      </c>
      <c r="AM7" s="16">
        <v>1</v>
      </c>
      <c r="AN7" s="29">
        <v>0.5</v>
      </c>
      <c r="AO7" s="16">
        <v>5</v>
      </c>
      <c r="AP7" s="29">
        <v>5</v>
      </c>
      <c r="AQ7" s="21">
        <f t="shared" si="2"/>
        <v>6</v>
      </c>
      <c r="AR7" s="29">
        <f t="shared" si="3"/>
        <v>5.5</v>
      </c>
      <c r="AS7" s="16">
        <v>0</v>
      </c>
      <c r="AT7" s="16">
        <v>0</v>
      </c>
      <c r="AU7" s="21">
        <f t="shared" si="4"/>
        <v>6</v>
      </c>
      <c r="AV7" s="29">
        <f t="shared" si="5"/>
        <v>5.5</v>
      </c>
      <c r="AW7" s="16">
        <v>0</v>
      </c>
      <c r="AX7" s="16">
        <v>1</v>
      </c>
      <c r="AY7" s="16">
        <v>0</v>
      </c>
      <c r="AZ7" s="16">
        <v>0</v>
      </c>
      <c r="BA7" s="21">
        <f t="shared" si="6"/>
        <v>1</v>
      </c>
      <c r="BB7" s="16">
        <v>0</v>
      </c>
      <c r="BC7" s="16">
        <v>5</v>
      </c>
      <c r="BD7" s="16">
        <v>0</v>
      </c>
      <c r="BE7" s="16">
        <v>0</v>
      </c>
      <c r="BF7" s="16">
        <v>1</v>
      </c>
      <c r="BG7" s="16">
        <v>0</v>
      </c>
      <c r="BH7" s="16">
        <v>0</v>
      </c>
      <c r="BI7" s="16">
        <v>0</v>
      </c>
      <c r="BJ7" s="16">
        <v>1</v>
      </c>
      <c r="BK7" s="16">
        <v>5</v>
      </c>
      <c r="BL7" s="16">
        <v>0</v>
      </c>
      <c r="BM7" s="16">
        <v>0</v>
      </c>
      <c r="BN7" s="16">
        <v>5</v>
      </c>
      <c r="BO7" s="16">
        <v>1</v>
      </c>
      <c r="BP7" s="16">
        <v>0</v>
      </c>
      <c r="BQ7" s="16">
        <v>0</v>
      </c>
      <c r="BR7" s="16">
        <v>0</v>
      </c>
      <c r="BS7" s="16">
        <v>0</v>
      </c>
      <c r="BT7" s="16">
        <v>1</v>
      </c>
      <c r="BU7" s="16">
        <v>0</v>
      </c>
      <c r="BV7" s="16">
        <v>0</v>
      </c>
      <c r="BW7" s="16">
        <v>1</v>
      </c>
      <c r="BX7" s="16">
        <v>0</v>
      </c>
      <c r="BY7" s="16">
        <v>0</v>
      </c>
      <c r="BZ7" s="16">
        <v>0</v>
      </c>
      <c r="CA7" s="16">
        <v>0</v>
      </c>
      <c r="CB7" s="16">
        <v>1</v>
      </c>
      <c r="CC7" s="16">
        <v>1</v>
      </c>
      <c r="CD7" s="16">
        <v>1</v>
      </c>
      <c r="CE7" s="16">
        <v>0</v>
      </c>
      <c r="CF7" s="16">
        <v>0.25</v>
      </c>
      <c r="CG7" s="16">
        <v>0.1</v>
      </c>
      <c r="CH7" s="16">
        <v>0.15</v>
      </c>
      <c r="CI7" s="16">
        <v>0</v>
      </c>
      <c r="CJ7" s="16">
        <v>0</v>
      </c>
      <c r="CK7" s="16">
        <v>0</v>
      </c>
      <c r="CL7" s="16">
        <v>0</v>
      </c>
      <c r="CM7" s="16">
        <v>0</v>
      </c>
      <c r="CN7" s="16">
        <v>0</v>
      </c>
      <c r="CO7" s="16">
        <v>1.5</v>
      </c>
      <c r="CP7" s="16">
        <v>0</v>
      </c>
      <c r="CQ7" s="16">
        <v>0</v>
      </c>
      <c r="CR7" s="16"/>
      <c r="CS7" s="16">
        <v>0</v>
      </c>
      <c r="CT7" s="16">
        <v>0</v>
      </c>
      <c r="CU7" s="16">
        <v>0</v>
      </c>
      <c r="CV7" s="16">
        <v>0.5</v>
      </c>
      <c r="CW7" s="16">
        <v>0</v>
      </c>
      <c r="CX7" s="16">
        <v>0</v>
      </c>
      <c r="CY7" s="29">
        <f t="shared" si="7"/>
        <v>2.5</v>
      </c>
      <c r="CZ7" s="29">
        <f t="shared" si="8"/>
        <v>0</v>
      </c>
      <c r="DA7" s="29">
        <f t="shared" si="9"/>
        <v>2.5</v>
      </c>
      <c r="DB7" s="29">
        <f t="shared" si="10"/>
        <v>2.5</v>
      </c>
      <c r="DC7" s="16">
        <v>0</v>
      </c>
      <c r="DD7" s="16">
        <v>0</v>
      </c>
      <c r="DE7" s="16">
        <v>0</v>
      </c>
      <c r="DF7" s="16">
        <v>0</v>
      </c>
      <c r="DG7" s="16">
        <v>0</v>
      </c>
      <c r="DH7" s="16"/>
      <c r="DI7" s="16"/>
      <c r="DJ7" s="16" t="s">
        <v>741</v>
      </c>
      <c r="DK7" s="16" t="s">
        <v>285</v>
      </c>
      <c r="DL7" s="16">
        <v>0</v>
      </c>
      <c r="DM7" s="16">
        <v>0</v>
      </c>
      <c r="DN7" s="16">
        <v>0</v>
      </c>
      <c r="DO7" s="16">
        <v>0</v>
      </c>
      <c r="DP7" s="16">
        <v>0</v>
      </c>
      <c r="DQ7" s="16"/>
      <c r="DR7" s="16">
        <v>1</v>
      </c>
      <c r="DS7" s="16">
        <v>0</v>
      </c>
      <c r="DT7" s="16">
        <v>0</v>
      </c>
      <c r="DU7" s="16">
        <v>5</v>
      </c>
      <c r="DV7" s="16">
        <v>0</v>
      </c>
      <c r="DW7" s="16">
        <v>0</v>
      </c>
      <c r="DX7" s="21">
        <f t="shared" si="11"/>
        <v>6</v>
      </c>
      <c r="DY7" s="21">
        <f t="shared" si="12"/>
        <v>0</v>
      </c>
      <c r="DZ7" s="21">
        <f t="shared" si="13"/>
        <v>0</v>
      </c>
      <c r="EA7" s="16">
        <v>0</v>
      </c>
      <c r="EB7" s="16">
        <v>0</v>
      </c>
      <c r="EC7" s="16">
        <v>0</v>
      </c>
      <c r="ED7" s="16">
        <v>6</v>
      </c>
      <c r="EE7" s="16">
        <v>0</v>
      </c>
      <c r="EF7" s="16">
        <v>0</v>
      </c>
      <c r="EG7" s="21">
        <f t="shared" si="14"/>
        <v>6</v>
      </c>
      <c r="EH7" s="21">
        <f t="shared" si="15"/>
        <v>0</v>
      </c>
      <c r="EI7" s="21">
        <f t="shared" si="16"/>
        <v>0</v>
      </c>
      <c r="EJ7" s="21">
        <f t="shared" si="17"/>
        <v>12</v>
      </c>
      <c r="EK7" s="21">
        <f t="shared" si="18"/>
        <v>0</v>
      </c>
      <c r="EL7" s="21">
        <f t="shared" si="19"/>
        <v>0</v>
      </c>
      <c r="EM7" s="16">
        <v>0</v>
      </c>
      <c r="EN7" s="16">
        <v>0</v>
      </c>
      <c r="EO7" s="16">
        <v>3</v>
      </c>
      <c r="EP7" s="16">
        <v>0</v>
      </c>
      <c r="EQ7" s="21">
        <f t="shared" si="20"/>
        <v>3</v>
      </c>
      <c r="ER7" s="21">
        <f t="shared" si="21"/>
        <v>0</v>
      </c>
      <c r="ES7" s="16">
        <v>4</v>
      </c>
      <c r="ET7" s="16">
        <v>0</v>
      </c>
      <c r="EU7" s="16">
        <v>20</v>
      </c>
      <c r="EV7" s="16">
        <v>0</v>
      </c>
      <c r="EW7" s="21">
        <f t="shared" si="22"/>
        <v>24</v>
      </c>
      <c r="EX7" s="21">
        <f t="shared" si="34"/>
        <v>0</v>
      </c>
      <c r="EY7" s="21">
        <f t="shared" si="23"/>
        <v>27</v>
      </c>
      <c r="EZ7" s="21">
        <f t="shared" si="24"/>
        <v>0</v>
      </c>
      <c r="FA7" s="16">
        <v>0</v>
      </c>
      <c r="FB7" s="16">
        <v>1</v>
      </c>
      <c r="FC7" s="21">
        <f t="shared" si="25"/>
        <v>1</v>
      </c>
      <c r="FD7" s="16">
        <v>2</v>
      </c>
      <c r="FE7" s="16">
        <v>3</v>
      </c>
      <c r="FF7" s="16">
        <v>0</v>
      </c>
      <c r="FG7" s="16">
        <v>0</v>
      </c>
      <c r="FH7" s="16">
        <v>0</v>
      </c>
      <c r="FI7" s="16">
        <v>0</v>
      </c>
      <c r="FJ7" s="16">
        <v>13</v>
      </c>
      <c r="FK7" s="16">
        <v>0</v>
      </c>
      <c r="FL7" s="16">
        <v>2</v>
      </c>
      <c r="FM7" s="16">
        <v>0</v>
      </c>
      <c r="FN7" s="16">
        <v>0</v>
      </c>
      <c r="FO7" s="16">
        <v>0</v>
      </c>
      <c r="FP7" s="16">
        <v>0</v>
      </c>
      <c r="FQ7" s="16">
        <v>42</v>
      </c>
      <c r="FR7" s="16">
        <v>0</v>
      </c>
      <c r="FS7" s="21">
        <f t="shared" si="26"/>
        <v>40</v>
      </c>
      <c r="FT7" s="16">
        <v>0</v>
      </c>
      <c r="FU7" s="16">
        <v>0</v>
      </c>
      <c r="FV7" s="16">
        <v>0</v>
      </c>
      <c r="FW7" s="16">
        <v>0</v>
      </c>
      <c r="FX7" s="16">
        <v>0</v>
      </c>
      <c r="FY7" s="16">
        <v>0</v>
      </c>
      <c r="FZ7" s="16">
        <v>0</v>
      </c>
      <c r="GA7" s="16">
        <v>0</v>
      </c>
      <c r="GB7" s="16">
        <v>0</v>
      </c>
      <c r="GC7" s="16">
        <v>0</v>
      </c>
      <c r="GD7" s="16">
        <v>0</v>
      </c>
      <c r="GE7" s="16">
        <v>0</v>
      </c>
      <c r="GF7" s="16">
        <v>0</v>
      </c>
      <c r="GG7" s="16">
        <v>0</v>
      </c>
      <c r="GH7" s="16">
        <v>0</v>
      </c>
      <c r="GI7" s="16">
        <v>0</v>
      </c>
      <c r="GJ7" s="16">
        <v>0</v>
      </c>
      <c r="GK7" s="16">
        <v>0</v>
      </c>
      <c r="GL7" s="16">
        <v>0</v>
      </c>
      <c r="GM7" s="16">
        <v>0</v>
      </c>
      <c r="GN7" s="16">
        <v>0</v>
      </c>
      <c r="GO7" s="16">
        <v>0</v>
      </c>
      <c r="GP7" s="16">
        <v>0</v>
      </c>
      <c r="GQ7" s="16">
        <v>0</v>
      </c>
      <c r="GR7" s="16">
        <v>0</v>
      </c>
      <c r="GS7" s="16">
        <v>0</v>
      </c>
      <c r="GT7" s="16">
        <v>0</v>
      </c>
      <c r="GU7" s="16">
        <v>0</v>
      </c>
      <c r="GV7" s="16">
        <v>0</v>
      </c>
      <c r="GW7" s="16">
        <v>0</v>
      </c>
      <c r="GX7" s="16">
        <v>1</v>
      </c>
      <c r="GY7" s="16">
        <v>0</v>
      </c>
      <c r="GZ7" s="16" t="s">
        <v>286</v>
      </c>
      <c r="HA7" s="16">
        <v>1</v>
      </c>
      <c r="HB7" s="16">
        <v>0</v>
      </c>
      <c r="HC7" s="16">
        <v>0</v>
      </c>
      <c r="HD7" s="16">
        <v>0</v>
      </c>
      <c r="HE7" s="16">
        <v>1</v>
      </c>
      <c r="HF7" s="16">
        <v>1</v>
      </c>
      <c r="HG7" s="16">
        <v>1</v>
      </c>
      <c r="HH7" s="16">
        <v>1</v>
      </c>
      <c r="HI7" s="16" t="s">
        <v>287</v>
      </c>
      <c r="HJ7" s="16">
        <v>2</v>
      </c>
      <c r="HK7" s="16">
        <v>0</v>
      </c>
      <c r="HL7" s="16">
        <v>0</v>
      </c>
      <c r="HM7" s="16" t="s">
        <v>288</v>
      </c>
      <c r="HN7" s="16">
        <v>1</v>
      </c>
      <c r="HO7" s="16">
        <v>0</v>
      </c>
      <c r="HP7" s="16">
        <v>1</v>
      </c>
      <c r="HQ7" s="16" t="s">
        <v>289</v>
      </c>
      <c r="HR7" s="16">
        <v>1</v>
      </c>
      <c r="HS7" s="16"/>
      <c r="HT7" s="16">
        <v>1</v>
      </c>
      <c r="HU7" s="16">
        <v>0</v>
      </c>
      <c r="HV7" s="16">
        <v>0</v>
      </c>
      <c r="HW7" s="16">
        <v>0</v>
      </c>
      <c r="HX7" s="16">
        <v>0</v>
      </c>
      <c r="HY7" s="16">
        <v>0</v>
      </c>
      <c r="HZ7" s="16">
        <v>1</v>
      </c>
      <c r="IA7" s="16">
        <v>106</v>
      </c>
      <c r="IB7" s="16">
        <v>0</v>
      </c>
      <c r="IC7" s="16">
        <v>0</v>
      </c>
      <c r="ID7" s="16">
        <v>0</v>
      </c>
      <c r="IE7" s="16">
        <v>0</v>
      </c>
      <c r="IF7" s="16">
        <v>0</v>
      </c>
      <c r="IG7" s="16">
        <v>0</v>
      </c>
      <c r="IH7" s="16">
        <v>0</v>
      </c>
      <c r="II7" s="16">
        <v>0</v>
      </c>
      <c r="IJ7" s="16">
        <v>24997</v>
      </c>
      <c r="IK7" s="16">
        <v>274</v>
      </c>
      <c r="IL7" s="16">
        <v>10120</v>
      </c>
      <c r="IM7" s="16"/>
      <c r="IN7" s="16">
        <v>3</v>
      </c>
      <c r="IO7" s="16">
        <v>1</v>
      </c>
      <c r="IP7" s="16">
        <v>37</v>
      </c>
      <c r="IQ7" s="16">
        <v>7</v>
      </c>
      <c r="IR7" s="16">
        <v>20</v>
      </c>
      <c r="IS7" s="16">
        <v>27</v>
      </c>
      <c r="IT7" s="16">
        <v>0</v>
      </c>
      <c r="IU7" s="23">
        <v>0.19</v>
      </c>
      <c r="IV7" s="16"/>
      <c r="IW7" s="23">
        <v>0.72</v>
      </c>
      <c r="IX7" s="16"/>
      <c r="IY7" s="51">
        <v>25095</v>
      </c>
      <c r="IZ7" s="7">
        <v>274.35736999999995</v>
      </c>
      <c r="JA7" s="51">
        <v>10150</v>
      </c>
      <c r="JB7" s="7">
        <v>26.462842999999999</v>
      </c>
      <c r="JC7" s="51">
        <v>3</v>
      </c>
      <c r="JD7" s="51">
        <v>1</v>
      </c>
      <c r="JE7" s="51">
        <v>37</v>
      </c>
      <c r="JF7" s="51">
        <v>4</v>
      </c>
      <c r="JG7" s="51">
        <v>25</v>
      </c>
      <c r="JH7" s="51">
        <v>29</v>
      </c>
      <c r="JI7" s="51">
        <v>0</v>
      </c>
      <c r="JJ7" s="51">
        <v>10.810810810810811</v>
      </c>
      <c r="JK7" s="51">
        <v>6.5236811389466229</v>
      </c>
      <c r="JL7" s="51">
        <v>78.378378378378372</v>
      </c>
      <c r="JM7" s="51">
        <v>83.485528382197288</v>
      </c>
      <c r="JN7" s="38">
        <f>FS7/CF7</f>
        <v>160</v>
      </c>
      <c r="JO7" s="34">
        <f>EL7/CG7</f>
        <v>0</v>
      </c>
      <c r="JP7" s="40">
        <v>1</v>
      </c>
      <c r="JQ7" s="37">
        <f t="shared" si="27"/>
        <v>6</v>
      </c>
      <c r="JR7" s="39">
        <f t="shared" ref="JR7:JR12" si="35">JQ7-JP7</f>
        <v>5</v>
      </c>
      <c r="JS7" s="41">
        <f t="shared" si="28"/>
        <v>29</v>
      </c>
      <c r="JT7" s="43">
        <v>83.485528382197288</v>
      </c>
      <c r="JU7" s="43">
        <f t="shared" si="29"/>
        <v>83.485528382197288</v>
      </c>
      <c r="JV7" s="46">
        <f t="shared" si="30"/>
        <v>0</v>
      </c>
      <c r="JW7" s="41">
        <f t="shared" si="31"/>
        <v>37</v>
      </c>
      <c r="JX7" s="42">
        <v>5</v>
      </c>
      <c r="JY7" s="40">
        <v>5</v>
      </c>
      <c r="JZ7" s="57">
        <f t="shared" si="32"/>
        <v>7.2727272727272725</v>
      </c>
      <c r="KA7" s="40">
        <f t="shared" si="33"/>
        <v>0</v>
      </c>
      <c r="KB7" s="56">
        <f t="shared" ref="KB7:KB12" si="36">FL7/FJ7*100</f>
        <v>15.384615384615385</v>
      </c>
    </row>
    <row r="8" spans="1:288" s="8" customFormat="1" ht="63.75" x14ac:dyDescent="0.25">
      <c r="A8" s="4">
        <v>2105</v>
      </c>
      <c r="B8" s="16" t="s">
        <v>212</v>
      </c>
      <c r="C8" s="16" t="s">
        <v>290</v>
      </c>
      <c r="D8" s="16" t="s">
        <v>291</v>
      </c>
      <c r="E8" s="20">
        <v>1209</v>
      </c>
      <c r="F8" s="16" t="s">
        <v>292</v>
      </c>
      <c r="G8" s="16">
        <v>25228</v>
      </c>
      <c r="H8" s="16" t="s">
        <v>293</v>
      </c>
      <c r="I8" s="16" t="s">
        <v>294</v>
      </c>
      <c r="J8" s="16" t="s">
        <v>295</v>
      </c>
      <c r="K8" s="16" t="s">
        <v>296</v>
      </c>
      <c r="L8" s="16" t="s">
        <v>297</v>
      </c>
      <c r="M8" s="16" t="s">
        <v>210</v>
      </c>
      <c r="N8" s="16">
        <v>251081511</v>
      </c>
      <c r="O8" s="16" t="s">
        <v>298</v>
      </c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 t="s">
        <v>296</v>
      </c>
      <c r="AC8" s="16" t="s">
        <v>297</v>
      </c>
      <c r="AD8" s="16" t="s">
        <v>210</v>
      </c>
      <c r="AE8" s="16">
        <v>251081511</v>
      </c>
      <c r="AF8" s="16" t="s">
        <v>299</v>
      </c>
      <c r="AG8" s="29" t="s">
        <v>777</v>
      </c>
      <c r="AH8" s="16">
        <v>2</v>
      </c>
      <c r="AI8" s="16">
        <v>2</v>
      </c>
      <c r="AJ8" s="21">
        <f t="shared" si="0"/>
        <v>4</v>
      </c>
      <c r="AK8" s="16">
        <v>2</v>
      </c>
      <c r="AL8" s="21">
        <f t="shared" si="1"/>
        <v>6</v>
      </c>
      <c r="AM8" s="16">
        <v>2.5</v>
      </c>
      <c r="AN8" s="29">
        <v>1</v>
      </c>
      <c r="AO8" s="16">
        <v>0</v>
      </c>
      <c r="AP8" s="29">
        <v>1.5</v>
      </c>
      <c r="AQ8" s="21">
        <f t="shared" si="2"/>
        <v>2.5</v>
      </c>
      <c r="AR8" s="29">
        <f t="shared" si="3"/>
        <v>2.5</v>
      </c>
      <c r="AS8" s="16">
        <v>1</v>
      </c>
      <c r="AT8" s="16">
        <v>0.5</v>
      </c>
      <c r="AU8" s="21">
        <f t="shared" si="4"/>
        <v>3.5</v>
      </c>
      <c r="AV8" s="29">
        <f t="shared" si="5"/>
        <v>3</v>
      </c>
      <c r="AW8" s="16">
        <v>0</v>
      </c>
      <c r="AX8" s="16">
        <v>1</v>
      </c>
      <c r="AY8" s="16">
        <v>1</v>
      </c>
      <c r="AZ8" s="16">
        <v>1</v>
      </c>
      <c r="BA8" s="21">
        <f t="shared" si="6"/>
        <v>3</v>
      </c>
      <c r="BB8" s="16">
        <v>0</v>
      </c>
      <c r="BC8" s="16">
        <v>0</v>
      </c>
      <c r="BD8" s="16">
        <v>0</v>
      </c>
      <c r="BE8" s="16">
        <v>0</v>
      </c>
      <c r="BF8" s="16">
        <v>4</v>
      </c>
      <c r="BG8" s="16">
        <v>0</v>
      </c>
      <c r="BH8" s="16">
        <v>0</v>
      </c>
      <c r="BI8" s="16">
        <v>3</v>
      </c>
      <c r="BJ8" s="16">
        <v>1</v>
      </c>
      <c r="BK8" s="16">
        <v>0</v>
      </c>
      <c r="BL8" s="16">
        <v>0</v>
      </c>
      <c r="BM8" s="16">
        <v>0</v>
      </c>
      <c r="BN8" s="16">
        <v>0</v>
      </c>
      <c r="BO8" s="16">
        <v>3</v>
      </c>
      <c r="BP8" s="16">
        <v>1</v>
      </c>
      <c r="BQ8" s="16">
        <v>0</v>
      </c>
      <c r="BR8" s="16">
        <v>1</v>
      </c>
      <c r="BS8" s="16">
        <v>0</v>
      </c>
      <c r="BT8" s="16">
        <v>2</v>
      </c>
      <c r="BU8" s="16">
        <v>1</v>
      </c>
      <c r="BV8" s="16">
        <v>0</v>
      </c>
      <c r="BW8" s="16">
        <v>1</v>
      </c>
      <c r="BX8" s="16">
        <v>0</v>
      </c>
      <c r="BY8" s="16">
        <v>1</v>
      </c>
      <c r="BZ8" s="16">
        <v>1</v>
      </c>
      <c r="CA8" s="16">
        <v>1</v>
      </c>
      <c r="CB8" s="16">
        <v>1</v>
      </c>
      <c r="CC8" s="16">
        <v>1</v>
      </c>
      <c r="CD8" s="16">
        <v>1</v>
      </c>
      <c r="CE8" s="16">
        <v>1</v>
      </c>
      <c r="CF8" s="16">
        <v>2.5</v>
      </c>
      <c r="CG8" s="16">
        <v>2.5</v>
      </c>
      <c r="CH8" s="16">
        <v>0.5</v>
      </c>
      <c r="CI8" s="16">
        <v>2.5</v>
      </c>
      <c r="CJ8" s="16"/>
      <c r="CK8" s="16"/>
      <c r="CL8" s="16">
        <v>0.8</v>
      </c>
      <c r="CM8" s="16"/>
      <c r="CN8" s="16"/>
      <c r="CO8" s="16">
        <v>0.5</v>
      </c>
      <c r="CP8" s="16">
        <v>0.5</v>
      </c>
      <c r="CQ8" s="16"/>
      <c r="CR8" s="16"/>
      <c r="CS8" s="16">
        <v>0.5</v>
      </c>
      <c r="CT8" s="16"/>
      <c r="CU8" s="16"/>
      <c r="CV8" s="16"/>
      <c r="CW8" s="16"/>
      <c r="CX8" s="16"/>
      <c r="CY8" s="29">
        <f t="shared" si="7"/>
        <v>10.3</v>
      </c>
      <c r="CZ8" s="29">
        <f t="shared" si="8"/>
        <v>0.5</v>
      </c>
      <c r="DA8" s="29">
        <f t="shared" si="9"/>
        <v>10.8</v>
      </c>
      <c r="DB8" s="29">
        <f t="shared" si="10"/>
        <v>11.3</v>
      </c>
      <c r="DC8" s="16">
        <v>1</v>
      </c>
      <c r="DD8" s="16">
        <v>1</v>
      </c>
      <c r="DE8" s="16" t="s">
        <v>300</v>
      </c>
      <c r="DF8" s="16">
        <v>0</v>
      </c>
      <c r="DG8" s="16">
        <v>0</v>
      </c>
      <c r="DH8" s="16"/>
      <c r="DI8" s="16"/>
      <c r="DJ8" s="16" t="s">
        <v>741</v>
      </c>
      <c r="DK8" s="16" t="s">
        <v>301</v>
      </c>
      <c r="DL8" s="16">
        <v>0</v>
      </c>
      <c r="DM8" s="16">
        <v>0</v>
      </c>
      <c r="DN8" s="16"/>
      <c r="DO8" s="16">
        <v>0</v>
      </c>
      <c r="DP8" s="16">
        <v>0</v>
      </c>
      <c r="DQ8" s="16"/>
      <c r="DR8" s="16">
        <v>0</v>
      </c>
      <c r="DS8" s="16">
        <v>0</v>
      </c>
      <c r="DT8" s="16">
        <v>0</v>
      </c>
      <c r="DU8" s="16">
        <v>11</v>
      </c>
      <c r="DV8" s="16">
        <v>0</v>
      </c>
      <c r="DW8" s="16">
        <v>1</v>
      </c>
      <c r="DX8" s="21">
        <f t="shared" si="11"/>
        <v>11</v>
      </c>
      <c r="DY8" s="21">
        <f t="shared" si="12"/>
        <v>0</v>
      </c>
      <c r="DZ8" s="21">
        <f t="shared" si="13"/>
        <v>1</v>
      </c>
      <c r="EA8" s="16">
        <v>1</v>
      </c>
      <c r="EB8" s="16">
        <v>8</v>
      </c>
      <c r="EC8" s="16">
        <v>0</v>
      </c>
      <c r="ED8" s="16">
        <v>12</v>
      </c>
      <c r="EE8" s="16">
        <v>9</v>
      </c>
      <c r="EF8" s="16">
        <v>0</v>
      </c>
      <c r="EG8" s="21">
        <f t="shared" si="14"/>
        <v>13</v>
      </c>
      <c r="EH8" s="21">
        <f t="shared" si="15"/>
        <v>17</v>
      </c>
      <c r="EI8" s="21">
        <f t="shared" si="16"/>
        <v>0</v>
      </c>
      <c r="EJ8" s="21">
        <f t="shared" si="17"/>
        <v>24</v>
      </c>
      <c r="EK8" s="21">
        <f t="shared" si="18"/>
        <v>17</v>
      </c>
      <c r="EL8" s="21">
        <f t="shared" si="19"/>
        <v>1</v>
      </c>
      <c r="EM8" s="16">
        <v>1</v>
      </c>
      <c r="EN8" s="16">
        <v>2</v>
      </c>
      <c r="EO8" s="16">
        <v>3</v>
      </c>
      <c r="EP8" s="16">
        <v>0</v>
      </c>
      <c r="EQ8" s="21">
        <f t="shared" si="20"/>
        <v>4</v>
      </c>
      <c r="ER8" s="21">
        <f t="shared" si="21"/>
        <v>2</v>
      </c>
      <c r="ES8" s="16">
        <v>1</v>
      </c>
      <c r="ET8" s="16">
        <v>0</v>
      </c>
      <c r="EU8" s="16">
        <v>11</v>
      </c>
      <c r="EV8" s="16">
        <v>0</v>
      </c>
      <c r="EW8" s="21">
        <f t="shared" si="22"/>
        <v>12</v>
      </c>
      <c r="EX8" s="21">
        <f t="shared" si="34"/>
        <v>0</v>
      </c>
      <c r="EY8" s="21">
        <f t="shared" si="23"/>
        <v>16</v>
      </c>
      <c r="EZ8" s="21">
        <f t="shared" si="24"/>
        <v>2</v>
      </c>
      <c r="FA8" s="16">
        <v>0</v>
      </c>
      <c r="FB8" s="16">
        <v>0</v>
      </c>
      <c r="FC8" s="21">
        <f t="shared" si="25"/>
        <v>0</v>
      </c>
      <c r="FD8" s="16">
        <v>1</v>
      </c>
      <c r="FE8" s="16">
        <v>2</v>
      </c>
      <c r="FF8" s="16">
        <v>0</v>
      </c>
      <c r="FG8" s="16">
        <v>0</v>
      </c>
      <c r="FH8" s="16">
        <v>0</v>
      </c>
      <c r="FI8" s="16">
        <v>0</v>
      </c>
      <c r="FJ8" s="16">
        <v>15</v>
      </c>
      <c r="FK8" s="16">
        <v>66</v>
      </c>
      <c r="FL8" s="16">
        <v>0</v>
      </c>
      <c r="FM8" s="16">
        <v>1</v>
      </c>
      <c r="FN8" s="16">
        <v>1</v>
      </c>
      <c r="FO8" s="16">
        <v>0</v>
      </c>
      <c r="FP8" s="16">
        <v>0</v>
      </c>
      <c r="FQ8" s="16">
        <v>57</v>
      </c>
      <c r="FR8" s="16">
        <v>6</v>
      </c>
      <c r="FS8" s="21">
        <f t="shared" si="26"/>
        <v>60</v>
      </c>
      <c r="FT8" s="16">
        <v>0</v>
      </c>
      <c r="FU8" s="16">
        <v>0</v>
      </c>
      <c r="FV8" s="16">
        <v>0</v>
      </c>
      <c r="FW8" s="16">
        <v>0</v>
      </c>
      <c r="FX8" s="16">
        <v>0</v>
      </c>
      <c r="FY8" s="16">
        <v>1</v>
      </c>
      <c r="FZ8" s="16">
        <v>0</v>
      </c>
      <c r="GA8" s="16">
        <v>1</v>
      </c>
      <c r="GB8" s="16">
        <v>0</v>
      </c>
      <c r="GC8" s="16">
        <v>0</v>
      </c>
      <c r="GD8" s="16">
        <v>0</v>
      </c>
      <c r="GE8" s="16">
        <v>0</v>
      </c>
      <c r="GF8" s="16">
        <v>0</v>
      </c>
      <c r="GG8" s="16">
        <v>0</v>
      </c>
      <c r="GH8" s="16">
        <v>0</v>
      </c>
      <c r="GI8" s="16">
        <v>0</v>
      </c>
      <c r="GJ8" s="16">
        <v>0</v>
      </c>
      <c r="GK8" s="16">
        <v>0</v>
      </c>
      <c r="GL8" s="16">
        <v>0</v>
      </c>
      <c r="GM8" s="16">
        <v>0</v>
      </c>
      <c r="GN8" s="16">
        <v>0</v>
      </c>
      <c r="GO8" s="16">
        <v>0</v>
      </c>
      <c r="GP8" s="16">
        <v>0</v>
      </c>
      <c r="GQ8" s="16">
        <v>0</v>
      </c>
      <c r="GR8" s="16">
        <v>0</v>
      </c>
      <c r="GS8" s="16">
        <v>0</v>
      </c>
      <c r="GT8" s="16">
        <v>0</v>
      </c>
      <c r="GU8" s="16">
        <v>0</v>
      </c>
      <c r="GV8" s="16">
        <v>0</v>
      </c>
      <c r="GW8" s="16">
        <v>0</v>
      </c>
      <c r="GX8" s="16">
        <v>3</v>
      </c>
      <c r="GY8" s="16" t="s">
        <v>302</v>
      </c>
      <c r="GZ8" s="16" t="s">
        <v>303</v>
      </c>
      <c r="HA8" s="16">
        <v>2</v>
      </c>
      <c r="HB8" s="16" t="s">
        <v>304</v>
      </c>
      <c r="HC8" s="16">
        <v>0</v>
      </c>
      <c r="HD8" s="16" t="s">
        <v>305</v>
      </c>
      <c r="HE8" s="16">
        <v>1</v>
      </c>
      <c r="HF8" s="16">
        <v>1</v>
      </c>
      <c r="HG8" s="16"/>
      <c r="HH8" s="16">
        <v>1</v>
      </c>
      <c r="HI8" s="16" t="s">
        <v>306</v>
      </c>
      <c r="HJ8" s="16">
        <v>1</v>
      </c>
      <c r="HK8" s="16" t="s">
        <v>307</v>
      </c>
      <c r="HL8" s="16" t="s">
        <v>308</v>
      </c>
      <c r="HM8" s="16" t="s">
        <v>309</v>
      </c>
      <c r="HN8" s="16">
        <v>1</v>
      </c>
      <c r="HO8" s="16">
        <v>0</v>
      </c>
      <c r="HP8" s="16">
        <v>1</v>
      </c>
      <c r="HQ8" s="16" t="s">
        <v>310</v>
      </c>
      <c r="HR8" s="16">
        <v>4</v>
      </c>
      <c r="HS8" s="16" t="s">
        <v>311</v>
      </c>
      <c r="HT8" s="16">
        <v>0</v>
      </c>
      <c r="HU8" s="16">
        <v>0</v>
      </c>
      <c r="HV8" s="16">
        <v>1</v>
      </c>
      <c r="HW8" s="16">
        <v>0</v>
      </c>
      <c r="HX8" s="16">
        <v>0</v>
      </c>
      <c r="HY8" s="16">
        <v>0</v>
      </c>
      <c r="HZ8" s="16">
        <v>60</v>
      </c>
      <c r="IA8" s="16" t="s">
        <v>312</v>
      </c>
      <c r="IB8" s="16">
        <v>5</v>
      </c>
      <c r="IC8" s="16">
        <v>1</v>
      </c>
      <c r="ID8" s="16" t="s">
        <v>313</v>
      </c>
      <c r="IE8" s="16">
        <v>1</v>
      </c>
      <c r="IF8" s="16">
        <v>6</v>
      </c>
      <c r="IG8" s="16">
        <v>0</v>
      </c>
      <c r="IH8" s="16" t="s">
        <v>314</v>
      </c>
      <c r="II8" s="16">
        <v>0</v>
      </c>
      <c r="IJ8" s="16">
        <v>120990</v>
      </c>
      <c r="IK8" s="16">
        <v>581</v>
      </c>
      <c r="IL8" s="16">
        <v>6379</v>
      </c>
      <c r="IM8" s="16">
        <v>5.39</v>
      </c>
      <c r="IN8" s="16">
        <v>14</v>
      </c>
      <c r="IO8" s="16">
        <v>6</v>
      </c>
      <c r="IP8" s="16">
        <v>79</v>
      </c>
      <c r="IQ8" s="16">
        <v>12</v>
      </c>
      <c r="IR8" s="16">
        <v>61</v>
      </c>
      <c r="IS8" s="16">
        <v>73</v>
      </c>
      <c r="IT8" s="16">
        <v>0</v>
      </c>
      <c r="IU8" s="16">
        <v>0.15</v>
      </c>
      <c r="IV8" s="16"/>
      <c r="IW8" s="16">
        <v>0.92</v>
      </c>
      <c r="IX8" s="16"/>
      <c r="IY8" s="51">
        <v>120990</v>
      </c>
      <c r="IZ8" s="7">
        <v>580.33507199999997</v>
      </c>
      <c r="JA8" s="51">
        <v>6379</v>
      </c>
      <c r="JB8" s="7">
        <v>9.0592290000000002</v>
      </c>
      <c r="JC8" s="51">
        <v>14</v>
      </c>
      <c r="JD8" s="51">
        <v>6</v>
      </c>
      <c r="JE8" s="51">
        <v>79</v>
      </c>
      <c r="JF8" s="51">
        <v>10</v>
      </c>
      <c r="JG8" s="51">
        <v>62</v>
      </c>
      <c r="JH8" s="51">
        <v>72</v>
      </c>
      <c r="JI8" s="51">
        <v>0</v>
      </c>
      <c r="JJ8" s="51">
        <v>12.658227848101266</v>
      </c>
      <c r="JK8" s="51">
        <v>15.256065723355075</v>
      </c>
      <c r="JL8" s="51">
        <v>91.139240506329116</v>
      </c>
      <c r="JM8" s="51">
        <v>93.088652756799092</v>
      </c>
      <c r="JN8" s="38">
        <f>FS8/CF8</f>
        <v>24</v>
      </c>
      <c r="JO8" s="34">
        <f>EL8/CG8</f>
        <v>0.4</v>
      </c>
      <c r="JP8" s="40">
        <v>4</v>
      </c>
      <c r="JQ8" s="37">
        <f t="shared" si="27"/>
        <v>6</v>
      </c>
      <c r="JR8" s="39">
        <f t="shared" si="35"/>
        <v>2</v>
      </c>
      <c r="JS8" s="41">
        <f t="shared" si="28"/>
        <v>72</v>
      </c>
      <c r="JT8" s="43">
        <v>93.088652756799092</v>
      </c>
      <c r="JU8" s="43">
        <f t="shared" si="29"/>
        <v>93.088652756799092</v>
      </c>
      <c r="JV8" s="46">
        <f t="shared" si="30"/>
        <v>0</v>
      </c>
      <c r="JW8" s="41">
        <f t="shared" si="31"/>
        <v>79</v>
      </c>
      <c r="JX8" s="42">
        <v>5</v>
      </c>
      <c r="JY8" s="40">
        <v>6</v>
      </c>
      <c r="JZ8" s="57">
        <f t="shared" si="32"/>
        <v>24</v>
      </c>
      <c r="KA8" s="40">
        <f t="shared" si="33"/>
        <v>6</v>
      </c>
      <c r="KB8" s="56">
        <f t="shared" si="36"/>
        <v>0</v>
      </c>
    </row>
    <row r="9" spans="1:288" s="8" customFormat="1" ht="25.5" x14ac:dyDescent="0.25">
      <c r="A9" s="4">
        <v>2106</v>
      </c>
      <c r="B9" s="16" t="s">
        <v>212</v>
      </c>
      <c r="C9" s="16" t="s">
        <v>315</v>
      </c>
      <c r="D9" s="16" t="s">
        <v>730</v>
      </c>
      <c r="E9" s="20">
        <v>70</v>
      </c>
      <c r="F9" s="16" t="s">
        <v>732</v>
      </c>
      <c r="G9" s="16">
        <v>28224</v>
      </c>
      <c r="H9" s="16" t="s">
        <v>316</v>
      </c>
      <c r="I9" s="16" t="s">
        <v>317</v>
      </c>
      <c r="J9" s="16" t="s">
        <v>318</v>
      </c>
      <c r="K9" s="16" t="s">
        <v>319</v>
      </c>
      <c r="L9" s="16" t="s">
        <v>320</v>
      </c>
      <c r="M9" s="16" t="s">
        <v>210</v>
      </c>
      <c r="N9" s="16">
        <v>321612131</v>
      </c>
      <c r="O9" s="16" t="s">
        <v>321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 t="s">
        <v>319</v>
      </c>
      <c r="AC9" s="16" t="s">
        <v>320</v>
      </c>
      <c r="AD9" s="16" t="s">
        <v>210</v>
      </c>
      <c r="AE9" s="16">
        <v>321612131</v>
      </c>
      <c r="AF9" s="16" t="s">
        <v>321</v>
      </c>
      <c r="AG9" s="29" t="s">
        <v>777</v>
      </c>
      <c r="AH9" s="16">
        <v>2</v>
      </c>
      <c r="AI9" s="16">
        <v>0</v>
      </c>
      <c r="AJ9" s="21">
        <f t="shared" si="0"/>
        <v>2</v>
      </c>
      <c r="AK9" s="16">
        <v>1</v>
      </c>
      <c r="AL9" s="21">
        <f t="shared" si="1"/>
        <v>3</v>
      </c>
      <c r="AM9" s="16">
        <v>2</v>
      </c>
      <c r="AN9" s="29">
        <v>1.5</v>
      </c>
      <c r="AO9" s="16">
        <v>0</v>
      </c>
      <c r="AP9" s="16">
        <v>0</v>
      </c>
      <c r="AQ9" s="21">
        <f t="shared" si="2"/>
        <v>2</v>
      </c>
      <c r="AR9" s="29">
        <f t="shared" si="3"/>
        <v>1.5</v>
      </c>
      <c r="AS9" s="16">
        <v>0</v>
      </c>
      <c r="AT9" s="29">
        <v>0</v>
      </c>
      <c r="AU9" s="21">
        <f t="shared" si="4"/>
        <v>2</v>
      </c>
      <c r="AV9" s="29">
        <f t="shared" si="5"/>
        <v>1.5</v>
      </c>
      <c r="AW9" s="16">
        <v>0</v>
      </c>
      <c r="AX9" s="16">
        <v>1</v>
      </c>
      <c r="AY9" s="16">
        <v>0</v>
      </c>
      <c r="AZ9" s="16">
        <v>1</v>
      </c>
      <c r="BA9" s="21">
        <f t="shared" si="6"/>
        <v>2</v>
      </c>
      <c r="BB9" s="16">
        <v>0</v>
      </c>
      <c r="BC9" s="16">
        <v>0</v>
      </c>
      <c r="BD9" s="16">
        <v>0</v>
      </c>
      <c r="BE9" s="16">
        <v>0</v>
      </c>
      <c r="BF9" s="16">
        <v>2</v>
      </c>
      <c r="BG9" s="16">
        <v>0</v>
      </c>
      <c r="BH9" s="16">
        <v>0</v>
      </c>
      <c r="BI9" s="16">
        <v>1</v>
      </c>
      <c r="BJ9" s="16">
        <v>0</v>
      </c>
      <c r="BK9" s="16">
        <v>1</v>
      </c>
      <c r="BL9" s="16">
        <v>0</v>
      </c>
      <c r="BM9" s="16">
        <v>0</v>
      </c>
      <c r="BN9" s="16">
        <v>0</v>
      </c>
      <c r="BO9" s="16">
        <v>1</v>
      </c>
      <c r="BP9" s="16">
        <v>1</v>
      </c>
      <c r="BQ9" s="16">
        <v>0</v>
      </c>
      <c r="BR9" s="16">
        <v>1</v>
      </c>
      <c r="BS9" s="16">
        <v>0</v>
      </c>
      <c r="BT9" s="16">
        <v>1</v>
      </c>
      <c r="BU9" s="16">
        <v>1</v>
      </c>
      <c r="BV9" s="16">
        <v>0</v>
      </c>
      <c r="BW9" s="16">
        <v>0</v>
      </c>
      <c r="BX9" s="16">
        <v>1</v>
      </c>
      <c r="BY9" s="16">
        <v>1</v>
      </c>
      <c r="BZ9" s="16">
        <v>0</v>
      </c>
      <c r="CA9" s="16">
        <v>0.2</v>
      </c>
      <c r="CB9" s="16">
        <v>1</v>
      </c>
      <c r="CC9" s="16">
        <v>0</v>
      </c>
      <c r="CD9" s="16">
        <v>1</v>
      </c>
      <c r="CE9" s="16">
        <v>0.2</v>
      </c>
      <c r="CF9" s="16">
        <v>0.5</v>
      </c>
      <c r="CG9" s="16">
        <v>0.2</v>
      </c>
      <c r="CH9" s="16">
        <v>0.2</v>
      </c>
      <c r="CI9" s="16">
        <v>0.2</v>
      </c>
      <c r="CJ9" s="16">
        <v>0.2</v>
      </c>
      <c r="CK9" s="16"/>
      <c r="CL9" s="16">
        <v>0.1</v>
      </c>
      <c r="CM9" s="16">
        <v>0.6</v>
      </c>
      <c r="CN9" s="16" t="s">
        <v>322</v>
      </c>
      <c r="CO9" s="16">
        <v>1</v>
      </c>
      <c r="CP9" s="16"/>
      <c r="CQ9" s="16"/>
      <c r="CR9" s="16"/>
      <c r="CS9" s="16">
        <v>0.8</v>
      </c>
      <c r="CT9" s="16">
        <v>0.2</v>
      </c>
      <c r="CU9" s="16" t="s">
        <v>323</v>
      </c>
      <c r="CV9" s="16"/>
      <c r="CW9" s="16"/>
      <c r="CX9" s="16"/>
      <c r="CY9" s="29">
        <f t="shared" si="7"/>
        <v>3.1999999999999997</v>
      </c>
      <c r="CZ9" s="21">
        <f t="shared" si="8"/>
        <v>0</v>
      </c>
      <c r="DA9" s="29">
        <f t="shared" si="9"/>
        <v>3.1999999999999997</v>
      </c>
      <c r="DB9" s="29">
        <f t="shared" si="10"/>
        <v>4.1999999999999993</v>
      </c>
      <c r="DC9" s="16">
        <v>1</v>
      </c>
      <c r="DD9" s="16">
        <v>4</v>
      </c>
      <c r="DE9" s="16" t="s">
        <v>324</v>
      </c>
      <c r="DF9" s="16">
        <v>0</v>
      </c>
      <c r="DG9" s="16">
        <v>0</v>
      </c>
      <c r="DH9" s="16"/>
      <c r="DI9" s="16" t="s">
        <v>325</v>
      </c>
      <c r="DJ9" s="16" t="s">
        <v>741</v>
      </c>
      <c r="DK9" s="16"/>
      <c r="DL9" s="16">
        <v>0</v>
      </c>
      <c r="DM9" s="16">
        <v>0</v>
      </c>
      <c r="DN9" s="16"/>
      <c r="DO9" s="16">
        <v>0</v>
      </c>
      <c r="DP9" s="16">
        <v>0</v>
      </c>
      <c r="DQ9" s="16"/>
      <c r="DR9" s="16">
        <v>1</v>
      </c>
      <c r="DS9" s="16">
        <v>0</v>
      </c>
      <c r="DT9" s="16">
        <v>0</v>
      </c>
      <c r="DU9" s="16">
        <v>3</v>
      </c>
      <c r="DV9" s="16">
        <v>0</v>
      </c>
      <c r="DW9" s="16">
        <v>0</v>
      </c>
      <c r="DX9" s="21">
        <f t="shared" si="11"/>
        <v>4</v>
      </c>
      <c r="DY9" s="21">
        <f t="shared" si="12"/>
        <v>0</v>
      </c>
      <c r="DZ9" s="21">
        <f t="shared" si="13"/>
        <v>0</v>
      </c>
      <c r="EA9" s="16">
        <v>1</v>
      </c>
      <c r="EB9" s="16">
        <v>1</v>
      </c>
      <c r="EC9" s="16">
        <v>0</v>
      </c>
      <c r="ED9" s="16">
        <v>0</v>
      </c>
      <c r="EE9" s="16">
        <v>0</v>
      </c>
      <c r="EF9" s="16">
        <v>0</v>
      </c>
      <c r="EG9" s="21">
        <f t="shared" si="14"/>
        <v>1</v>
      </c>
      <c r="EH9" s="21">
        <f t="shared" si="15"/>
        <v>1</v>
      </c>
      <c r="EI9" s="21">
        <f t="shared" si="16"/>
        <v>0</v>
      </c>
      <c r="EJ9" s="21">
        <f t="shared" si="17"/>
        <v>5</v>
      </c>
      <c r="EK9" s="21">
        <f t="shared" si="18"/>
        <v>1</v>
      </c>
      <c r="EL9" s="21">
        <f t="shared" si="19"/>
        <v>0</v>
      </c>
      <c r="EM9" s="16">
        <v>0</v>
      </c>
      <c r="EN9" s="16">
        <v>0</v>
      </c>
      <c r="EO9" s="16">
        <v>0</v>
      </c>
      <c r="EP9" s="16">
        <v>0</v>
      </c>
      <c r="EQ9" s="21">
        <f t="shared" si="20"/>
        <v>0</v>
      </c>
      <c r="ER9" s="21">
        <f t="shared" si="21"/>
        <v>0</v>
      </c>
      <c r="ES9" s="16">
        <v>1</v>
      </c>
      <c r="ET9" s="16">
        <v>0</v>
      </c>
      <c r="EU9" s="16">
        <v>1</v>
      </c>
      <c r="EV9" s="16">
        <v>0</v>
      </c>
      <c r="EW9" s="21">
        <f t="shared" si="22"/>
        <v>2</v>
      </c>
      <c r="EX9" s="21">
        <f t="shared" si="34"/>
        <v>0</v>
      </c>
      <c r="EY9" s="21">
        <f t="shared" si="23"/>
        <v>2</v>
      </c>
      <c r="EZ9" s="21">
        <f t="shared" si="24"/>
        <v>0</v>
      </c>
      <c r="FA9" s="16">
        <v>0</v>
      </c>
      <c r="FB9" s="16">
        <v>0</v>
      </c>
      <c r="FC9" s="21">
        <f t="shared" si="25"/>
        <v>0</v>
      </c>
      <c r="FD9" s="16">
        <v>1</v>
      </c>
      <c r="FE9" s="16">
        <v>1</v>
      </c>
      <c r="FF9" s="16">
        <v>0</v>
      </c>
      <c r="FG9" s="16">
        <v>0</v>
      </c>
      <c r="FH9" s="16">
        <v>0</v>
      </c>
      <c r="FI9" s="16">
        <v>0</v>
      </c>
      <c r="FJ9" s="16">
        <v>3</v>
      </c>
      <c r="FK9" s="16">
        <v>0</v>
      </c>
      <c r="FL9" s="16">
        <v>0</v>
      </c>
      <c r="FM9" s="16">
        <v>0</v>
      </c>
      <c r="FN9" s="16">
        <v>0</v>
      </c>
      <c r="FO9" s="16">
        <v>0</v>
      </c>
      <c r="FP9" s="16">
        <v>0</v>
      </c>
      <c r="FQ9" s="16">
        <v>35</v>
      </c>
      <c r="FR9" s="16">
        <v>25</v>
      </c>
      <c r="FS9" s="21">
        <f t="shared" si="26"/>
        <v>8</v>
      </c>
      <c r="FT9" s="16">
        <v>0</v>
      </c>
      <c r="FU9" s="16">
        <v>0</v>
      </c>
      <c r="FV9" s="16">
        <v>0</v>
      </c>
      <c r="FW9" s="16">
        <v>0</v>
      </c>
      <c r="FX9" s="16">
        <v>0</v>
      </c>
      <c r="FY9" s="16">
        <v>0</v>
      </c>
      <c r="FZ9" s="16">
        <v>0</v>
      </c>
      <c r="GA9" s="16">
        <v>0</v>
      </c>
      <c r="GB9" s="16">
        <v>0</v>
      </c>
      <c r="GC9" s="16">
        <v>0</v>
      </c>
      <c r="GD9" s="16">
        <v>0</v>
      </c>
      <c r="GE9" s="16">
        <v>0</v>
      </c>
      <c r="GF9" s="16">
        <v>0</v>
      </c>
      <c r="GG9" s="16">
        <v>0</v>
      </c>
      <c r="GH9" s="16">
        <v>0</v>
      </c>
      <c r="GI9" s="16">
        <v>0</v>
      </c>
      <c r="GJ9" s="16">
        <v>0</v>
      </c>
      <c r="GK9" s="16">
        <v>0</v>
      </c>
      <c r="GL9" s="16">
        <v>0</v>
      </c>
      <c r="GM9" s="16">
        <v>0</v>
      </c>
      <c r="GN9" s="16">
        <v>2</v>
      </c>
      <c r="GO9" s="16">
        <v>1</v>
      </c>
      <c r="GP9" s="16">
        <v>1</v>
      </c>
      <c r="GQ9" s="16">
        <v>0</v>
      </c>
      <c r="GR9" s="16">
        <v>0</v>
      </c>
      <c r="GS9" s="16">
        <v>0</v>
      </c>
      <c r="GT9" s="16">
        <v>0</v>
      </c>
      <c r="GU9" s="16">
        <v>2</v>
      </c>
      <c r="GV9" s="16">
        <v>2</v>
      </c>
      <c r="GW9" s="16">
        <v>0</v>
      </c>
      <c r="GX9" s="16">
        <v>2</v>
      </c>
      <c r="GY9" s="16">
        <v>0</v>
      </c>
      <c r="GZ9" s="16">
        <v>0</v>
      </c>
      <c r="HA9" s="16">
        <v>2</v>
      </c>
      <c r="HB9" s="16">
        <v>0</v>
      </c>
      <c r="HC9" s="16">
        <v>0</v>
      </c>
      <c r="HD9" s="16">
        <v>0</v>
      </c>
      <c r="HE9" s="16">
        <v>1</v>
      </c>
      <c r="HF9" s="16">
        <v>1</v>
      </c>
      <c r="HG9" s="16">
        <v>0</v>
      </c>
      <c r="HH9" s="16"/>
      <c r="HI9" s="16">
        <v>0</v>
      </c>
      <c r="HJ9" s="16">
        <v>2</v>
      </c>
      <c r="HK9" s="16">
        <v>0</v>
      </c>
      <c r="HL9" s="16">
        <v>0</v>
      </c>
      <c r="HM9" s="16"/>
      <c r="HN9" s="16">
        <v>2</v>
      </c>
      <c r="HO9" s="16">
        <v>0</v>
      </c>
      <c r="HP9" s="16">
        <v>1</v>
      </c>
      <c r="HQ9" s="16" t="s">
        <v>326</v>
      </c>
      <c r="HR9" s="16">
        <v>1</v>
      </c>
      <c r="HS9" s="16"/>
      <c r="HT9" s="16">
        <v>1</v>
      </c>
      <c r="HU9" s="16">
        <v>0</v>
      </c>
      <c r="HV9" s="16">
        <v>0</v>
      </c>
      <c r="HW9" s="16">
        <v>0</v>
      </c>
      <c r="HX9" s="16">
        <v>0</v>
      </c>
      <c r="HY9" s="16">
        <v>0</v>
      </c>
      <c r="HZ9" s="16">
        <v>0</v>
      </c>
      <c r="IA9" s="16">
        <v>0</v>
      </c>
      <c r="IB9" s="16">
        <v>0</v>
      </c>
      <c r="IC9" s="16">
        <v>2</v>
      </c>
      <c r="ID9" s="16">
        <v>0</v>
      </c>
      <c r="IE9" s="16">
        <v>0</v>
      </c>
      <c r="IF9" s="16">
        <v>0</v>
      </c>
      <c r="IG9" s="16">
        <v>0</v>
      </c>
      <c r="IH9" s="16">
        <v>0</v>
      </c>
      <c r="II9" s="16">
        <v>0</v>
      </c>
      <c r="IJ9" s="16">
        <v>18318</v>
      </c>
      <c r="IK9" s="16">
        <v>184.37</v>
      </c>
      <c r="IL9" s="16">
        <v>6842</v>
      </c>
      <c r="IM9" s="16">
        <v>0.1971</v>
      </c>
      <c r="IN9" s="16">
        <v>1</v>
      </c>
      <c r="IO9" s="16">
        <v>1</v>
      </c>
      <c r="IP9" s="16">
        <v>24</v>
      </c>
      <c r="IQ9" s="16">
        <v>3</v>
      </c>
      <c r="IR9" s="16">
        <v>16</v>
      </c>
      <c r="IS9" s="16">
        <v>19</v>
      </c>
      <c r="IT9" s="16">
        <v>0</v>
      </c>
      <c r="IU9" s="16">
        <v>3</v>
      </c>
      <c r="IV9" s="23">
        <v>0.8</v>
      </c>
      <c r="IW9" s="23">
        <v>0.8</v>
      </c>
      <c r="IX9" s="23">
        <v>0.8</v>
      </c>
      <c r="IY9" s="51">
        <v>18728</v>
      </c>
      <c r="IZ9" s="7">
        <v>184.37052700000001</v>
      </c>
      <c r="JA9" s="51">
        <v>6822</v>
      </c>
      <c r="JB9" s="7">
        <v>19.712246</v>
      </c>
      <c r="JC9" s="51">
        <v>3</v>
      </c>
      <c r="JD9" s="51">
        <v>1</v>
      </c>
      <c r="JE9" s="51">
        <v>24</v>
      </c>
      <c r="JF9" s="51">
        <v>3</v>
      </c>
      <c r="JG9" s="51">
        <v>12</v>
      </c>
      <c r="JH9" s="51">
        <v>15</v>
      </c>
      <c r="JI9" s="51">
        <v>0</v>
      </c>
      <c r="JJ9" s="51">
        <v>12.5</v>
      </c>
      <c r="JK9" s="51">
        <v>14.683854540373472</v>
      </c>
      <c r="JL9" s="51">
        <v>62.5</v>
      </c>
      <c r="JM9" s="51">
        <v>63.028566382521653</v>
      </c>
      <c r="JN9" s="38">
        <f>FS9/CF9</f>
        <v>16</v>
      </c>
      <c r="JO9" s="34">
        <f>EL9/CG9</f>
        <v>0</v>
      </c>
      <c r="JP9" s="40">
        <v>2</v>
      </c>
      <c r="JQ9" s="37">
        <f t="shared" si="27"/>
        <v>3</v>
      </c>
      <c r="JR9" s="39">
        <f t="shared" si="35"/>
        <v>1</v>
      </c>
      <c r="JS9" s="41">
        <f t="shared" si="28"/>
        <v>15</v>
      </c>
      <c r="JT9" s="43">
        <v>63.028566382521653</v>
      </c>
      <c r="JU9" s="43">
        <f t="shared" si="29"/>
        <v>63.028566382521653</v>
      </c>
      <c r="JV9" s="46">
        <f t="shared" si="30"/>
        <v>0</v>
      </c>
      <c r="JW9" s="41">
        <f t="shared" si="31"/>
        <v>24</v>
      </c>
      <c r="JX9" s="42">
        <v>3</v>
      </c>
      <c r="JY9" s="40">
        <v>2</v>
      </c>
      <c r="JZ9" s="57">
        <f t="shared" si="32"/>
        <v>5.333333333333333</v>
      </c>
      <c r="KA9" s="40">
        <f t="shared" si="33"/>
        <v>2</v>
      </c>
      <c r="KB9" s="56">
        <f t="shared" si="36"/>
        <v>0</v>
      </c>
    </row>
    <row r="10" spans="1:288" s="8" customFormat="1" ht="63.75" x14ac:dyDescent="0.25">
      <c r="A10" s="4">
        <v>2107</v>
      </c>
      <c r="B10" s="16" t="s">
        <v>212</v>
      </c>
      <c r="C10" s="16" t="s">
        <v>327</v>
      </c>
      <c r="D10" s="16" t="s">
        <v>328</v>
      </c>
      <c r="E10" s="20">
        <v>119</v>
      </c>
      <c r="F10" s="16" t="s">
        <v>329</v>
      </c>
      <c r="G10" s="16">
        <v>26301</v>
      </c>
      <c r="H10" s="16" t="s">
        <v>330</v>
      </c>
      <c r="I10" s="16" t="s">
        <v>331</v>
      </c>
      <c r="J10" s="16" t="s">
        <v>332</v>
      </c>
      <c r="K10" s="16" t="s">
        <v>333</v>
      </c>
      <c r="L10" s="16" t="s">
        <v>334</v>
      </c>
      <c r="M10" s="16" t="s">
        <v>335</v>
      </c>
      <c r="N10" s="16">
        <v>318533330</v>
      </c>
      <c r="O10" s="16" t="s">
        <v>336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 t="s">
        <v>337</v>
      </c>
      <c r="AC10" s="16" t="s">
        <v>338</v>
      </c>
      <c r="AD10" s="16" t="s">
        <v>339</v>
      </c>
      <c r="AE10" s="16">
        <v>318533336</v>
      </c>
      <c r="AF10" s="16" t="s">
        <v>340</v>
      </c>
      <c r="AG10" s="21" t="s">
        <v>776</v>
      </c>
      <c r="AH10" s="16">
        <v>1</v>
      </c>
      <c r="AI10" s="16">
        <v>2</v>
      </c>
      <c r="AJ10" s="21">
        <f t="shared" si="0"/>
        <v>3</v>
      </c>
      <c r="AK10" s="16">
        <v>0</v>
      </c>
      <c r="AL10" s="21">
        <f t="shared" si="1"/>
        <v>3</v>
      </c>
      <c r="AM10" s="16">
        <v>2</v>
      </c>
      <c r="AN10" s="16">
        <v>0.2</v>
      </c>
      <c r="AO10" s="16">
        <v>2</v>
      </c>
      <c r="AP10" s="16">
        <v>2</v>
      </c>
      <c r="AQ10" s="21">
        <f t="shared" si="2"/>
        <v>4</v>
      </c>
      <c r="AR10" s="21">
        <f t="shared" si="3"/>
        <v>2.2000000000000002</v>
      </c>
      <c r="AS10" s="16">
        <v>0</v>
      </c>
      <c r="AT10" s="16">
        <v>0</v>
      </c>
      <c r="AU10" s="21">
        <f t="shared" si="4"/>
        <v>4</v>
      </c>
      <c r="AV10" s="21">
        <f t="shared" si="5"/>
        <v>2.2000000000000002</v>
      </c>
      <c r="AW10" s="16">
        <v>1</v>
      </c>
      <c r="AX10" s="16">
        <v>0</v>
      </c>
      <c r="AY10" s="16">
        <v>0</v>
      </c>
      <c r="AZ10" s="16">
        <v>2</v>
      </c>
      <c r="BA10" s="21">
        <f t="shared" si="6"/>
        <v>3</v>
      </c>
      <c r="BB10" s="16">
        <v>0</v>
      </c>
      <c r="BC10" s="16">
        <v>0</v>
      </c>
      <c r="BD10" s="16">
        <v>0</v>
      </c>
      <c r="BE10" s="16">
        <v>1</v>
      </c>
      <c r="BF10" s="16">
        <v>2</v>
      </c>
      <c r="BG10" s="16">
        <v>0</v>
      </c>
      <c r="BH10" s="16">
        <v>0</v>
      </c>
      <c r="BI10" s="16">
        <v>2</v>
      </c>
      <c r="BJ10" s="16">
        <v>1</v>
      </c>
      <c r="BK10" s="16">
        <v>0</v>
      </c>
      <c r="BL10" s="16">
        <v>0</v>
      </c>
      <c r="BM10" s="16">
        <v>0</v>
      </c>
      <c r="BN10" s="16">
        <v>1</v>
      </c>
      <c r="BO10" s="16">
        <v>1</v>
      </c>
      <c r="BP10" s="16">
        <v>0</v>
      </c>
      <c r="BQ10" s="16">
        <v>1</v>
      </c>
      <c r="BR10" s="16">
        <v>1</v>
      </c>
      <c r="BS10" s="16">
        <v>0</v>
      </c>
      <c r="BT10" s="16">
        <v>2</v>
      </c>
      <c r="BU10" s="16">
        <v>1</v>
      </c>
      <c r="BV10" s="16">
        <v>0</v>
      </c>
      <c r="BW10" s="16">
        <v>1</v>
      </c>
      <c r="BX10" s="16">
        <v>0</v>
      </c>
      <c r="BY10" s="16">
        <v>1</v>
      </c>
      <c r="BZ10" s="16">
        <v>0</v>
      </c>
      <c r="CA10" s="16">
        <v>1</v>
      </c>
      <c r="CB10" s="16">
        <v>1</v>
      </c>
      <c r="CC10" s="16">
        <v>0</v>
      </c>
      <c r="CD10" s="16">
        <v>1</v>
      </c>
      <c r="CE10" s="16">
        <v>0</v>
      </c>
      <c r="CF10" s="16">
        <v>0</v>
      </c>
      <c r="CG10" s="16">
        <v>0</v>
      </c>
      <c r="CH10" s="16">
        <v>0</v>
      </c>
      <c r="CI10" s="16">
        <v>0</v>
      </c>
      <c r="CJ10" s="16">
        <v>0</v>
      </c>
      <c r="CK10" s="16">
        <v>0</v>
      </c>
      <c r="CL10" s="16">
        <v>0</v>
      </c>
      <c r="CM10" s="16">
        <v>0</v>
      </c>
      <c r="CN10" s="16">
        <v>0</v>
      </c>
      <c r="CO10" s="16">
        <v>0.2</v>
      </c>
      <c r="CP10" s="16">
        <v>2</v>
      </c>
      <c r="CQ10" s="16">
        <v>0</v>
      </c>
      <c r="CR10" s="16"/>
      <c r="CS10" s="16">
        <v>0</v>
      </c>
      <c r="CT10" s="16">
        <v>0</v>
      </c>
      <c r="CU10" s="16">
        <v>0</v>
      </c>
      <c r="CV10" s="16">
        <v>0</v>
      </c>
      <c r="CW10" s="16">
        <v>0</v>
      </c>
      <c r="CX10" s="16">
        <v>0</v>
      </c>
      <c r="CY10" s="21">
        <f t="shared" si="7"/>
        <v>0.2</v>
      </c>
      <c r="CZ10" s="21">
        <f t="shared" si="8"/>
        <v>2</v>
      </c>
      <c r="DA10" s="21">
        <f t="shared" si="9"/>
        <v>2.2000000000000002</v>
      </c>
      <c r="DB10" s="21">
        <f t="shared" si="10"/>
        <v>2.2000000000000002</v>
      </c>
      <c r="DC10" s="16">
        <v>1</v>
      </c>
      <c r="DD10" s="16">
        <v>2</v>
      </c>
      <c r="DE10" s="16" t="s">
        <v>341</v>
      </c>
      <c r="DF10" s="16">
        <v>0</v>
      </c>
      <c r="DG10" s="16">
        <v>0</v>
      </c>
      <c r="DH10" s="16"/>
      <c r="DI10" s="16" t="s">
        <v>342</v>
      </c>
      <c r="DJ10" s="16">
        <v>2008</v>
      </c>
      <c r="DK10" s="16"/>
      <c r="DL10" s="16">
        <v>0</v>
      </c>
      <c r="DM10" s="16"/>
      <c r="DN10" s="16">
        <v>1</v>
      </c>
      <c r="DO10" s="16">
        <v>0</v>
      </c>
      <c r="DP10" s="16">
        <v>0</v>
      </c>
      <c r="DQ10" s="16"/>
      <c r="DR10" s="16">
        <v>0</v>
      </c>
      <c r="DS10" s="16">
        <v>0</v>
      </c>
      <c r="DT10" s="16">
        <v>3</v>
      </c>
      <c r="DU10" s="16">
        <v>2</v>
      </c>
      <c r="DV10" s="16">
        <v>0</v>
      </c>
      <c r="DW10" s="16">
        <v>1</v>
      </c>
      <c r="DX10" s="21">
        <f t="shared" si="11"/>
        <v>2</v>
      </c>
      <c r="DY10" s="21">
        <f t="shared" si="12"/>
        <v>0</v>
      </c>
      <c r="DZ10" s="21">
        <f t="shared" si="13"/>
        <v>4</v>
      </c>
      <c r="EA10" s="16">
        <v>1</v>
      </c>
      <c r="EB10" s="16">
        <v>0</v>
      </c>
      <c r="EC10" s="16">
        <v>0</v>
      </c>
      <c r="ED10" s="16">
        <v>3</v>
      </c>
      <c r="EE10" s="16">
        <v>0</v>
      </c>
      <c r="EF10" s="16">
        <v>0</v>
      </c>
      <c r="EG10" s="21">
        <f t="shared" si="14"/>
        <v>4</v>
      </c>
      <c r="EH10" s="21">
        <f t="shared" si="15"/>
        <v>0</v>
      </c>
      <c r="EI10" s="21">
        <f t="shared" si="16"/>
        <v>0</v>
      </c>
      <c r="EJ10" s="21">
        <f t="shared" si="17"/>
        <v>6</v>
      </c>
      <c r="EK10" s="21">
        <f t="shared" si="18"/>
        <v>0</v>
      </c>
      <c r="EL10" s="21">
        <f t="shared" si="19"/>
        <v>4</v>
      </c>
      <c r="EM10" s="16">
        <v>1</v>
      </c>
      <c r="EN10" s="16">
        <v>0</v>
      </c>
      <c r="EO10" s="16">
        <v>2</v>
      </c>
      <c r="EP10" s="16">
        <v>0</v>
      </c>
      <c r="EQ10" s="21">
        <f t="shared" si="20"/>
        <v>3</v>
      </c>
      <c r="ER10" s="21">
        <f t="shared" si="21"/>
        <v>0</v>
      </c>
      <c r="ES10" s="16">
        <v>0</v>
      </c>
      <c r="ET10" s="16">
        <v>0</v>
      </c>
      <c r="EU10" s="16">
        <v>3</v>
      </c>
      <c r="EV10" s="16">
        <v>0</v>
      </c>
      <c r="EW10" s="21">
        <f t="shared" si="22"/>
        <v>3</v>
      </c>
      <c r="EX10" s="21">
        <f t="shared" si="34"/>
        <v>0</v>
      </c>
      <c r="EY10" s="21">
        <f t="shared" si="23"/>
        <v>6</v>
      </c>
      <c r="EZ10" s="21">
        <f t="shared" si="24"/>
        <v>0</v>
      </c>
      <c r="FA10" s="16">
        <v>0</v>
      </c>
      <c r="FB10" s="16">
        <v>0</v>
      </c>
      <c r="FC10" s="21">
        <f t="shared" si="25"/>
        <v>0</v>
      </c>
      <c r="FD10" s="16">
        <v>3</v>
      </c>
      <c r="FE10" s="16">
        <v>3</v>
      </c>
      <c r="FF10" s="16">
        <v>0</v>
      </c>
      <c r="FG10" s="16">
        <v>0</v>
      </c>
      <c r="FH10" s="16">
        <v>2</v>
      </c>
      <c r="FI10" s="16">
        <v>0</v>
      </c>
      <c r="FJ10" s="16">
        <v>2</v>
      </c>
      <c r="FK10" s="16">
        <v>0</v>
      </c>
      <c r="FL10" s="16">
        <v>0</v>
      </c>
      <c r="FM10" s="16">
        <v>0</v>
      </c>
      <c r="FN10" s="16">
        <v>0</v>
      </c>
      <c r="FO10" s="16">
        <v>0</v>
      </c>
      <c r="FP10" s="16">
        <v>0</v>
      </c>
      <c r="FQ10" s="16">
        <v>0</v>
      </c>
      <c r="FR10" s="16">
        <v>0</v>
      </c>
      <c r="FS10" s="21">
        <f t="shared" si="26"/>
        <v>12</v>
      </c>
      <c r="FT10" s="16">
        <v>0</v>
      </c>
      <c r="FU10" s="16">
        <v>0</v>
      </c>
      <c r="FV10" s="16">
        <v>0</v>
      </c>
      <c r="FW10" s="16">
        <v>0</v>
      </c>
      <c r="FX10" s="16">
        <v>0</v>
      </c>
      <c r="FY10" s="16">
        <v>0</v>
      </c>
      <c r="FZ10" s="16">
        <v>0</v>
      </c>
      <c r="GA10" s="16">
        <v>0</v>
      </c>
      <c r="GB10" s="16">
        <v>0</v>
      </c>
      <c r="GC10" s="16">
        <v>0</v>
      </c>
      <c r="GD10" s="16">
        <v>0</v>
      </c>
      <c r="GE10" s="16">
        <v>0</v>
      </c>
      <c r="GF10" s="16">
        <v>0</v>
      </c>
      <c r="GG10" s="16">
        <v>0</v>
      </c>
      <c r="GH10" s="16">
        <v>0</v>
      </c>
      <c r="GI10" s="16">
        <v>0</v>
      </c>
      <c r="GJ10" s="16">
        <v>0</v>
      </c>
      <c r="GK10" s="16">
        <v>0</v>
      </c>
      <c r="GL10" s="16">
        <v>0</v>
      </c>
      <c r="GM10" s="16">
        <v>0</v>
      </c>
      <c r="GN10" s="16">
        <v>0</v>
      </c>
      <c r="GO10" s="16">
        <v>0</v>
      </c>
      <c r="GP10" s="16">
        <v>0</v>
      </c>
      <c r="GQ10" s="16">
        <v>0</v>
      </c>
      <c r="GR10" s="16">
        <v>0</v>
      </c>
      <c r="GS10" s="16">
        <v>0</v>
      </c>
      <c r="GT10" s="16">
        <v>0</v>
      </c>
      <c r="GU10" s="16">
        <v>0</v>
      </c>
      <c r="GV10" s="16">
        <v>0</v>
      </c>
      <c r="GW10" s="16">
        <v>0</v>
      </c>
      <c r="GX10" s="16">
        <v>2</v>
      </c>
      <c r="GY10" s="16">
        <v>0</v>
      </c>
      <c r="GZ10" s="16">
        <v>0</v>
      </c>
      <c r="HA10" s="16">
        <v>2</v>
      </c>
      <c r="HB10" s="16">
        <v>0</v>
      </c>
      <c r="HC10" s="16">
        <v>0</v>
      </c>
      <c r="HD10" s="16">
        <v>0</v>
      </c>
      <c r="HE10" s="16">
        <v>1</v>
      </c>
      <c r="HF10" s="16">
        <v>1</v>
      </c>
      <c r="HG10" s="16">
        <v>0</v>
      </c>
      <c r="HH10" s="16">
        <v>0</v>
      </c>
      <c r="HI10" s="16">
        <v>0</v>
      </c>
      <c r="HJ10" s="16">
        <v>3</v>
      </c>
      <c r="HK10" s="16" t="s">
        <v>343</v>
      </c>
      <c r="HL10" s="16">
        <v>0</v>
      </c>
      <c r="HM10" s="16" t="s">
        <v>344</v>
      </c>
      <c r="HN10" s="16">
        <v>1</v>
      </c>
      <c r="HO10" s="16" t="s">
        <v>345</v>
      </c>
      <c r="HP10" s="16">
        <v>0</v>
      </c>
      <c r="HQ10" s="16">
        <v>0</v>
      </c>
      <c r="HR10" s="16">
        <v>2</v>
      </c>
      <c r="HS10" s="16" t="s">
        <v>346</v>
      </c>
      <c r="HT10" s="16">
        <v>1</v>
      </c>
      <c r="HU10" s="16">
        <v>0</v>
      </c>
      <c r="HV10" s="16">
        <v>1</v>
      </c>
      <c r="HW10" s="16">
        <v>0</v>
      </c>
      <c r="HX10" s="16">
        <v>0</v>
      </c>
      <c r="HY10" s="16">
        <v>1</v>
      </c>
      <c r="HZ10" s="16">
        <v>1</v>
      </c>
      <c r="IA10" s="16" t="s">
        <v>347</v>
      </c>
      <c r="IB10" s="16">
        <v>0</v>
      </c>
      <c r="IC10" s="16">
        <v>0</v>
      </c>
      <c r="ID10" s="16">
        <v>3</v>
      </c>
      <c r="IE10" s="16">
        <v>0</v>
      </c>
      <c r="IF10" s="16">
        <v>3</v>
      </c>
      <c r="IG10" s="16">
        <v>0</v>
      </c>
      <c r="IH10" s="16" t="s">
        <v>348</v>
      </c>
      <c r="II10" s="16">
        <v>0</v>
      </c>
      <c r="IJ10" s="16">
        <v>20763</v>
      </c>
      <c r="IK10" s="16">
        <v>318.42</v>
      </c>
      <c r="IL10" s="16">
        <v>8613</v>
      </c>
      <c r="IM10" s="16">
        <v>53.42</v>
      </c>
      <c r="IN10" s="16">
        <v>2</v>
      </c>
      <c r="IO10" s="16">
        <v>1</v>
      </c>
      <c r="IP10" s="16">
        <v>24</v>
      </c>
      <c r="IQ10" s="16"/>
      <c r="IR10" s="16"/>
      <c r="IS10" s="16"/>
      <c r="IT10" s="16">
        <v>0</v>
      </c>
      <c r="IU10" s="16"/>
      <c r="IV10" s="16"/>
      <c r="IW10" s="16"/>
      <c r="IX10" s="16"/>
      <c r="IY10" s="51">
        <v>20763</v>
      </c>
      <c r="IZ10" s="7">
        <v>318.41661099999999</v>
      </c>
      <c r="JA10" s="51">
        <v>8613</v>
      </c>
      <c r="JB10" s="7">
        <v>53.418314000000002</v>
      </c>
      <c r="JC10" s="51">
        <v>2</v>
      </c>
      <c r="JD10" s="51">
        <v>1</v>
      </c>
      <c r="JE10" s="51">
        <v>24</v>
      </c>
      <c r="JF10" s="51">
        <v>5</v>
      </c>
      <c r="JG10" s="51">
        <v>18</v>
      </c>
      <c r="JH10" s="51">
        <v>23</v>
      </c>
      <c r="JI10" s="51">
        <v>0</v>
      </c>
      <c r="JJ10" s="51">
        <v>20.833333333333336</v>
      </c>
      <c r="JK10" s="51">
        <v>29.413666487393144</v>
      </c>
      <c r="JL10" s="51">
        <v>95.833333333333343</v>
      </c>
      <c r="JM10" s="51">
        <v>98.591966987551402</v>
      </c>
      <c r="JN10" s="15">
        <v>-1</v>
      </c>
      <c r="JO10" s="33">
        <v>-1</v>
      </c>
      <c r="JP10" s="40">
        <v>1</v>
      </c>
      <c r="JQ10" s="37">
        <f t="shared" si="27"/>
        <v>3</v>
      </c>
      <c r="JR10" s="39">
        <f t="shared" si="35"/>
        <v>2</v>
      </c>
      <c r="JS10" s="41">
        <f t="shared" si="28"/>
        <v>23</v>
      </c>
      <c r="JT10" s="43">
        <v>96.716687936861433</v>
      </c>
      <c r="JU10" s="43">
        <f t="shared" si="29"/>
        <v>98.591966987551402</v>
      </c>
      <c r="JV10" s="46">
        <f t="shared" si="30"/>
        <v>1.8752790506899686</v>
      </c>
      <c r="JW10" s="41">
        <f t="shared" si="31"/>
        <v>24</v>
      </c>
      <c r="JX10" s="42">
        <v>5</v>
      </c>
      <c r="JY10" s="40">
        <v>5</v>
      </c>
      <c r="JZ10" s="57">
        <f t="shared" si="32"/>
        <v>5.4545454545454541</v>
      </c>
      <c r="KA10" s="40">
        <f t="shared" si="33"/>
        <v>0</v>
      </c>
      <c r="KB10" s="56">
        <f t="shared" si="36"/>
        <v>0</v>
      </c>
    </row>
    <row r="11" spans="1:288" s="8" customFormat="1" ht="38.25" x14ac:dyDescent="0.25">
      <c r="A11" s="4">
        <v>2108</v>
      </c>
      <c r="B11" s="16" t="s">
        <v>212</v>
      </c>
      <c r="C11" s="16" t="s">
        <v>349</v>
      </c>
      <c r="D11" s="16" t="s">
        <v>350</v>
      </c>
      <c r="E11" s="20">
        <v>2</v>
      </c>
      <c r="F11" s="16" t="s">
        <v>351</v>
      </c>
      <c r="G11" s="16">
        <v>26801</v>
      </c>
      <c r="H11" s="16" t="s">
        <v>352</v>
      </c>
      <c r="I11" s="16" t="s">
        <v>353</v>
      </c>
      <c r="J11" s="16" t="s">
        <v>354</v>
      </c>
      <c r="K11" s="16" t="s">
        <v>355</v>
      </c>
      <c r="L11" s="16" t="s">
        <v>356</v>
      </c>
      <c r="M11" s="16" t="s">
        <v>210</v>
      </c>
      <c r="N11" s="16">
        <v>311545324</v>
      </c>
      <c r="O11" s="16" t="s">
        <v>357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 t="s">
        <v>358</v>
      </c>
      <c r="AC11" s="16" t="s">
        <v>209</v>
      </c>
      <c r="AD11" s="16" t="s">
        <v>210</v>
      </c>
      <c r="AE11" s="16">
        <v>311545372</v>
      </c>
      <c r="AF11" s="16" t="s">
        <v>359</v>
      </c>
      <c r="AG11" s="21" t="s">
        <v>776</v>
      </c>
      <c r="AH11" s="16">
        <v>1</v>
      </c>
      <c r="AI11" s="16">
        <v>1</v>
      </c>
      <c r="AJ11" s="21">
        <f t="shared" si="0"/>
        <v>2</v>
      </c>
      <c r="AK11" s="16">
        <v>0</v>
      </c>
      <c r="AL11" s="21">
        <f t="shared" si="1"/>
        <v>2</v>
      </c>
      <c r="AM11" s="16">
        <v>1</v>
      </c>
      <c r="AN11" s="16">
        <v>1</v>
      </c>
      <c r="AO11" s="16">
        <v>1</v>
      </c>
      <c r="AP11" s="16">
        <v>0.5</v>
      </c>
      <c r="AQ11" s="21">
        <f t="shared" si="2"/>
        <v>2</v>
      </c>
      <c r="AR11" s="21">
        <f t="shared" si="3"/>
        <v>1.5</v>
      </c>
      <c r="AS11" s="16">
        <v>0</v>
      </c>
      <c r="AT11" s="16">
        <v>0</v>
      </c>
      <c r="AU11" s="21">
        <f t="shared" si="4"/>
        <v>2</v>
      </c>
      <c r="AV11" s="21">
        <f t="shared" si="5"/>
        <v>1.5</v>
      </c>
      <c r="AW11" s="16">
        <v>0</v>
      </c>
      <c r="AX11" s="16">
        <v>1</v>
      </c>
      <c r="AY11" s="16">
        <v>0</v>
      </c>
      <c r="AZ11" s="16">
        <v>0</v>
      </c>
      <c r="BA11" s="21">
        <f t="shared" si="6"/>
        <v>1</v>
      </c>
      <c r="BB11" s="16">
        <v>0</v>
      </c>
      <c r="BC11" s="16">
        <v>1</v>
      </c>
      <c r="BD11" s="16">
        <v>0</v>
      </c>
      <c r="BE11" s="16">
        <v>0</v>
      </c>
      <c r="BF11" s="16">
        <v>1</v>
      </c>
      <c r="BG11" s="16">
        <v>0</v>
      </c>
      <c r="BH11" s="16">
        <v>0</v>
      </c>
      <c r="BI11" s="16">
        <v>0</v>
      </c>
      <c r="BJ11" s="16">
        <v>1</v>
      </c>
      <c r="BK11" s="16">
        <v>1</v>
      </c>
      <c r="BL11" s="16">
        <v>0</v>
      </c>
      <c r="BM11" s="16">
        <v>0</v>
      </c>
      <c r="BN11" s="16">
        <v>1</v>
      </c>
      <c r="BO11" s="16">
        <v>1</v>
      </c>
      <c r="BP11" s="16">
        <v>0</v>
      </c>
      <c r="BQ11" s="16">
        <v>0</v>
      </c>
      <c r="BR11" s="16">
        <v>1</v>
      </c>
      <c r="BS11" s="16">
        <v>0</v>
      </c>
      <c r="BT11" s="16">
        <v>1</v>
      </c>
      <c r="BU11" s="16">
        <v>1</v>
      </c>
      <c r="BV11" s="16">
        <v>0</v>
      </c>
      <c r="BW11" s="16">
        <v>1</v>
      </c>
      <c r="BX11" s="16">
        <v>1</v>
      </c>
      <c r="BY11" s="16">
        <v>0</v>
      </c>
      <c r="BZ11" s="16">
        <v>0</v>
      </c>
      <c r="CA11" s="16">
        <v>0.5</v>
      </c>
      <c r="CB11" s="16">
        <v>1</v>
      </c>
      <c r="CC11" s="16">
        <v>0</v>
      </c>
      <c r="CD11" s="16">
        <v>1</v>
      </c>
      <c r="CE11" s="16">
        <v>0.15</v>
      </c>
      <c r="CF11" s="16">
        <v>0.5</v>
      </c>
      <c r="CG11" s="16">
        <v>0.05</v>
      </c>
      <c r="CH11" s="16">
        <v>0.25</v>
      </c>
      <c r="CI11" s="16">
        <v>0</v>
      </c>
      <c r="CJ11" s="16">
        <v>0.05</v>
      </c>
      <c r="CK11" s="16" t="s">
        <v>360</v>
      </c>
      <c r="CL11" s="16">
        <v>0</v>
      </c>
      <c r="CM11" s="16">
        <v>0</v>
      </c>
      <c r="CN11" s="16">
        <v>0</v>
      </c>
      <c r="CO11" s="16">
        <v>0</v>
      </c>
      <c r="CP11" s="16">
        <v>0.5</v>
      </c>
      <c r="CQ11" s="16">
        <v>0</v>
      </c>
      <c r="CR11" s="16"/>
      <c r="CS11" s="16">
        <v>0</v>
      </c>
      <c r="CT11" s="16">
        <v>0</v>
      </c>
      <c r="CU11" s="16">
        <v>0</v>
      </c>
      <c r="CV11" s="16">
        <v>0</v>
      </c>
      <c r="CW11" s="16">
        <v>0</v>
      </c>
      <c r="CX11" s="16">
        <v>0</v>
      </c>
      <c r="CY11" s="21">
        <f t="shared" si="7"/>
        <v>1</v>
      </c>
      <c r="CZ11" s="21">
        <f t="shared" si="8"/>
        <v>0.5</v>
      </c>
      <c r="DA11" s="21">
        <f t="shared" si="9"/>
        <v>1.5</v>
      </c>
      <c r="DB11" s="21">
        <f t="shared" si="10"/>
        <v>1.5</v>
      </c>
      <c r="DC11" s="16">
        <v>0</v>
      </c>
      <c r="DD11" s="16">
        <v>0</v>
      </c>
      <c r="DE11" s="16">
        <v>0</v>
      </c>
      <c r="DF11" s="16">
        <v>0</v>
      </c>
      <c r="DG11" s="16">
        <v>0</v>
      </c>
      <c r="DH11" s="16"/>
      <c r="DI11" s="16" t="s">
        <v>361</v>
      </c>
      <c r="DJ11" s="16" t="s">
        <v>741</v>
      </c>
      <c r="DK11" s="16"/>
      <c r="DL11" s="16">
        <v>0</v>
      </c>
      <c r="DM11" s="16">
        <v>0</v>
      </c>
      <c r="DN11" s="16"/>
      <c r="DO11" s="16">
        <v>0</v>
      </c>
      <c r="DP11" s="16">
        <v>0</v>
      </c>
      <c r="DQ11" s="16"/>
      <c r="DR11" s="16">
        <v>0</v>
      </c>
      <c r="DS11" s="16">
        <v>0</v>
      </c>
      <c r="DT11" s="16">
        <v>0</v>
      </c>
      <c r="DU11" s="16">
        <v>4</v>
      </c>
      <c r="DV11" s="16">
        <v>0</v>
      </c>
      <c r="DW11" s="16">
        <v>2</v>
      </c>
      <c r="DX11" s="21">
        <f t="shared" si="11"/>
        <v>4</v>
      </c>
      <c r="DY11" s="21">
        <f t="shared" si="12"/>
        <v>0</v>
      </c>
      <c r="DZ11" s="21">
        <f t="shared" si="13"/>
        <v>2</v>
      </c>
      <c r="EA11" s="16">
        <v>1</v>
      </c>
      <c r="EB11" s="16">
        <v>0</v>
      </c>
      <c r="EC11" s="16">
        <v>0</v>
      </c>
      <c r="ED11" s="16">
        <v>11</v>
      </c>
      <c r="EE11" s="16">
        <v>0</v>
      </c>
      <c r="EF11" s="16">
        <v>4</v>
      </c>
      <c r="EG11" s="21">
        <f t="shared" si="14"/>
        <v>12</v>
      </c>
      <c r="EH11" s="21">
        <f t="shared" si="15"/>
        <v>0</v>
      </c>
      <c r="EI11" s="21">
        <f t="shared" si="16"/>
        <v>4</v>
      </c>
      <c r="EJ11" s="21">
        <f t="shared" si="17"/>
        <v>16</v>
      </c>
      <c r="EK11" s="21">
        <f t="shared" si="18"/>
        <v>0</v>
      </c>
      <c r="EL11" s="21">
        <f t="shared" si="19"/>
        <v>6</v>
      </c>
      <c r="EM11" s="16">
        <v>0</v>
      </c>
      <c r="EN11" s="16">
        <v>0</v>
      </c>
      <c r="EO11" s="16">
        <v>1</v>
      </c>
      <c r="EP11" s="16">
        <v>0</v>
      </c>
      <c r="EQ11" s="21">
        <f t="shared" si="20"/>
        <v>1</v>
      </c>
      <c r="ER11" s="21">
        <f t="shared" si="21"/>
        <v>0</v>
      </c>
      <c r="ES11" s="16">
        <v>1</v>
      </c>
      <c r="ET11" s="16">
        <v>0</v>
      </c>
      <c r="EU11" s="16">
        <v>12</v>
      </c>
      <c r="EV11" s="16">
        <v>0</v>
      </c>
      <c r="EW11" s="21">
        <f t="shared" si="22"/>
        <v>13</v>
      </c>
      <c r="EX11" s="21">
        <f t="shared" si="34"/>
        <v>0</v>
      </c>
      <c r="EY11" s="21">
        <f t="shared" si="23"/>
        <v>14</v>
      </c>
      <c r="EZ11" s="21">
        <f t="shared" si="24"/>
        <v>0</v>
      </c>
      <c r="FA11" s="16">
        <v>0</v>
      </c>
      <c r="FB11" s="16">
        <v>1</v>
      </c>
      <c r="FC11" s="21">
        <f t="shared" si="25"/>
        <v>1</v>
      </c>
      <c r="FD11" s="16">
        <v>4</v>
      </c>
      <c r="FE11" s="16">
        <v>3</v>
      </c>
      <c r="FF11" s="16">
        <v>0</v>
      </c>
      <c r="FG11" s="16">
        <v>0</v>
      </c>
      <c r="FH11" s="16">
        <v>0</v>
      </c>
      <c r="FI11" s="16">
        <v>0</v>
      </c>
      <c r="FJ11" s="16">
        <v>5</v>
      </c>
      <c r="FK11" s="16">
        <v>5</v>
      </c>
      <c r="FL11" s="16">
        <v>3</v>
      </c>
      <c r="FM11" s="16">
        <v>0</v>
      </c>
      <c r="FN11" s="16">
        <v>0</v>
      </c>
      <c r="FO11" s="16">
        <v>0</v>
      </c>
      <c r="FP11" s="16">
        <v>0</v>
      </c>
      <c r="FQ11" s="16">
        <v>290</v>
      </c>
      <c r="FR11" s="16">
        <v>49</v>
      </c>
      <c r="FS11" s="21">
        <f t="shared" si="26"/>
        <v>31</v>
      </c>
      <c r="FT11" s="16">
        <v>0</v>
      </c>
      <c r="FU11" s="16">
        <v>0</v>
      </c>
      <c r="FV11" s="16">
        <v>0</v>
      </c>
      <c r="FW11" s="16">
        <v>0</v>
      </c>
      <c r="FX11" s="16">
        <v>0</v>
      </c>
      <c r="FY11" s="16">
        <v>0</v>
      </c>
      <c r="FZ11" s="16">
        <v>0</v>
      </c>
      <c r="GA11" s="16">
        <v>0</v>
      </c>
      <c r="GB11" s="16">
        <v>0</v>
      </c>
      <c r="GC11" s="16">
        <v>0</v>
      </c>
      <c r="GD11" s="16">
        <v>0</v>
      </c>
      <c r="GE11" s="16">
        <v>0</v>
      </c>
      <c r="GF11" s="16">
        <v>0</v>
      </c>
      <c r="GG11" s="16">
        <v>0</v>
      </c>
      <c r="GH11" s="16">
        <v>0</v>
      </c>
      <c r="GI11" s="16">
        <v>0</v>
      </c>
      <c r="GJ11" s="16">
        <v>0</v>
      </c>
      <c r="GK11" s="16">
        <v>0</v>
      </c>
      <c r="GL11" s="16">
        <v>0</v>
      </c>
      <c r="GM11" s="16">
        <v>0</v>
      </c>
      <c r="GN11" s="16">
        <v>0</v>
      </c>
      <c r="GO11" s="16">
        <v>0</v>
      </c>
      <c r="GP11" s="16">
        <v>0</v>
      </c>
      <c r="GQ11" s="16">
        <v>0</v>
      </c>
      <c r="GR11" s="16">
        <v>0</v>
      </c>
      <c r="GS11" s="16">
        <v>0</v>
      </c>
      <c r="GT11" s="16">
        <v>0</v>
      </c>
      <c r="GU11" s="16">
        <v>0</v>
      </c>
      <c r="GV11" s="16">
        <v>0</v>
      </c>
      <c r="GW11" s="16">
        <v>0</v>
      </c>
      <c r="GX11" s="16">
        <v>2</v>
      </c>
      <c r="GY11" s="16">
        <v>0</v>
      </c>
      <c r="GZ11" s="16">
        <v>0</v>
      </c>
      <c r="HA11" s="16">
        <v>2</v>
      </c>
      <c r="HB11" s="16">
        <v>0</v>
      </c>
      <c r="HC11" s="16">
        <v>0</v>
      </c>
      <c r="HD11" s="16">
        <v>0</v>
      </c>
      <c r="HE11" s="16">
        <v>1</v>
      </c>
      <c r="HF11" s="16">
        <v>1</v>
      </c>
      <c r="HG11" s="16">
        <v>1</v>
      </c>
      <c r="HH11" s="16">
        <v>0</v>
      </c>
      <c r="HI11" s="16">
        <v>0</v>
      </c>
      <c r="HJ11" s="16">
        <v>4</v>
      </c>
      <c r="HK11" s="16" t="s">
        <v>362</v>
      </c>
      <c r="HL11" s="16" t="s">
        <v>363</v>
      </c>
      <c r="HM11" s="16" t="s">
        <v>364</v>
      </c>
      <c r="HN11" s="16">
        <v>1</v>
      </c>
      <c r="HO11" s="16" t="s">
        <v>365</v>
      </c>
      <c r="HP11" s="16">
        <v>0</v>
      </c>
      <c r="HQ11" s="16">
        <v>0</v>
      </c>
      <c r="HR11" s="16">
        <v>2</v>
      </c>
      <c r="HS11" s="16"/>
      <c r="HT11" s="16">
        <v>1</v>
      </c>
      <c r="HU11" s="16">
        <v>1</v>
      </c>
      <c r="HV11" s="16">
        <v>1</v>
      </c>
      <c r="HW11" s="16">
        <v>0</v>
      </c>
      <c r="HX11" s="16">
        <v>0</v>
      </c>
      <c r="HY11" s="16">
        <v>0</v>
      </c>
      <c r="HZ11" s="16">
        <v>37</v>
      </c>
      <c r="IA11" s="16" t="s">
        <v>366</v>
      </c>
      <c r="IB11" s="16">
        <v>0</v>
      </c>
      <c r="IC11" s="16">
        <v>0</v>
      </c>
      <c r="ID11" s="16">
        <v>10</v>
      </c>
      <c r="IE11" s="16">
        <v>0</v>
      </c>
      <c r="IF11" s="16">
        <v>8</v>
      </c>
      <c r="IG11" s="16">
        <v>0</v>
      </c>
      <c r="IH11" s="16" t="s">
        <v>367</v>
      </c>
      <c r="II11" s="16">
        <v>0</v>
      </c>
      <c r="IJ11" s="16">
        <v>28612</v>
      </c>
      <c r="IK11" s="16">
        <v>246.18</v>
      </c>
      <c r="IL11" s="16">
        <v>6718</v>
      </c>
      <c r="IM11" s="16">
        <v>9.5449999999999999</v>
      </c>
      <c r="IN11" s="16">
        <v>3</v>
      </c>
      <c r="IO11" s="16">
        <v>2</v>
      </c>
      <c r="IP11" s="16">
        <v>37</v>
      </c>
      <c r="IQ11" s="16">
        <v>10</v>
      </c>
      <c r="IR11" s="16">
        <v>27</v>
      </c>
      <c r="IS11" s="16">
        <v>37</v>
      </c>
      <c r="IT11" s="16">
        <v>1</v>
      </c>
      <c r="IU11" s="23">
        <v>0.27</v>
      </c>
      <c r="IV11" s="23">
        <v>0.21</v>
      </c>
      <c r="IW11" s="23">
        <v>1</v>
      </c>
      <c r="IX11" s="23">
        <v>1</v>
      </c>
      <c r="IY11" s="51">
        <v>28612</v>
      </c>
      <c r="IZ11" s="7">
        <v>246.18309500000007</v>
      </c>
      <c r="JA11" s="51">
        <v>6718</v>
      </c>
      <c r="JB11" s="7">
        <v>9.5455520000000007</v>
      </c>
      <c r="JC11" s="51">
        <v>4</v>
      </c>
      <c r="JD11" s="51">
        <v>1</v>
      </c>
      <c r="JE11" s="51">
        <v>37</v>
      </c>
      <c r="JF11" s="51">
        <v>8</v>
      </c>
      <c r="JG11" s="51">
        <v>25</v>
      </c>
      <c r="JH11" s="51">
        <v>33</v>
      </c>
      <c r="JI11" s="51">
        <v>0</v>
      </c>
      <c r="JJ11" s="51">
        <v>21.621621621621621</v>
      </c>
      <c r="JK11" s="51">
        <v>15.136823265626745</v>
      </c>
      <c r="JL11" s="51">
        <v>89.189189189189193</v>
      </c>
      <c r="JM11" s="51">
        <v>75.013314785078947</v>
      </c>
      <c r="JN11" s="38">
        <f>FS11/CF11</f>
        <v>62</v>
      </c>
      <c r="JO11" s="34">
        <f>EL11/CG11</f>
        <v>120</v>
      </c>
      <c r="JP11" s="40">
        <v>1</v>
      </c>
      <c r="JQ11" s="37">
        <f t="shared" si="27"/>
        <v>2</v>
      </c>
      <c r="JR11" s="39">
        <f t="shared" si="35"/>
        <v>1</v>
      </c>
      <c r="JS11" s="41">
        <f t="shared" si="28"/>
        <v>33</v>
      </c>
      <c r="JT11" s="43">
        <v>72.281933087241413</v>
      </c>
      <c r="JU11" s="43">
        <f t="shared" si="29"/>
        <v>75.013314785078947</v>
      </c>
      <c r="JV11" s="46">
        <f t="shared" si="30"/>
        <v>2.7313816978375343</v>
      </c>
      <c r="JW11" s="41">
        <f t="shared" si="31"/>
        <v>37</v>
      </c>
      <c r="JX11" s="42">
        <v>3</v>
      </c>
      <c r="JY11" s="40">
        <v>1</v>
      </c>
      <c r="JZ11" s="57">
        <f t="shared" si="32"/>
        <v>20.666666666666668</v>
      </c>
      <c r="KA11" s="40">
        <f t="shared" si="33"/>
        <v>0</v>
      </c>
      <c r="KB11" s="56">
        <f t="shared" si="36"/>
        <v>60</v>
      </c>
    </row>
    <row r="12" spans="1:288" s="8" customFormat="1" ht="38.25" x14ac:dyDescent="0.25">
      <c r="A12" s="4">
        <v>2109</v>
      </c>
      <c r="B12" s="16" t="s">
        <v>212</v>
      </c>
      <c r="C12" s="16" t="s">
        <v>368</v>
      </c>
      <c r="D12" s="16" t="s">
        <v>369</v>
      </c>
      <c r="E12" s="20">
        <v>44</v>
      </c>
      <c r="F12" s="16" t="s">
        <v>370</v>
      </c>
      <c r="G12" s="16">
        <v>27252</v>
      </c>
      <c r="H12" s="16" t="s">
        <v>371</v>
      </c>
      <c r="I12" s="16" t="s">
        <v>372</v>
      </c>
      <c r="J12" s="16" t="s">
        <v>373</v>
      </c>
      <c r="K12" s="16" t="s">
        <v>374</v>
      </c>
      <c r="L12" s="16" t="s">
        <v>375</v>
      </c>
      <c r="M12" s="16" t="s">
        <v>210</v>
      </c>
      <c r="N12" s="16">
        <v>312604125</v>
      </c>
      <c r="O12" s="16" t="s">
        <v>376</v>
      </c>
      <c r="P12" s="16" t="s">
        <v>377</v>
      </c>
      <c r="Q12" s="16" t="s">
        <v>378</v>
      </c>
      <c r="R12" s="16" t="s">
        <v>379</v>
      </c>
      <c r="S12" s="16" t="s">
        <v>247</v>
      </c>
      <c r="T12" s="16">
        <v>312604130</v>
      </c>
      <c r="U12" s="16" t="s">
        <v>380</v>
      </c>
      <c r="V12" s="16"/>
      <c r="W12" s="16"/>
      <c r="X12" s="16"/>
      <c r="Y12" s="16"/>
      <c r="Z12" s="16"/>
      <c r="AA12" s="16"/>
      <c r="AB12" s="16" t="s">
        <v>381</v>
      </c>
      <c r="AC12" s="16" t="s">
        <v>382</v>
      </c>
      <c r="AD12" s="16" t="s">
        <v>210</v>
      </c>
      <c r="AE12" s="16">
        <v>312604131</v>
      </c>
      <c r="AF12" s="16" t="s">
        <v>383</v>
      </c>
      <c r="AG12" s="21" t="s">
        <v>776</v>
      </c>
      <c r="AH12" s="16">
        <v>3</v>
      </c>
      <c r="AI12" s="16">
        <v>0</v>
      </c>
      <c r="AJ12" s="21">
        <f t="shared" si="0"/>
        <v>3</v>
      </c>
      <c r="AK12" s="16">
        <v>0</v>
      </c>
      <c r="AL12" s="21">
        <f t="shared" si="1"/>
        <v>3</v>
      </c>
      <c r="AM12" s="16">
        <v>3</v>
      </c>
      <c r="AN12" s="16">
        <v>2.5</v>
      </c>
      <c r="AO12" s="16">
        <v>0</v>
      </c>
      <c r="AP12" s="16">
        <v>0</v>
      </c>
      <c r="AQ12" s="21">
        <f t="shared" si="2"/>
        <v>3</v>
      </c>
      <c r="AR12" s="21">
        <f t="shared" si="3"/>
        <v>2.5</v>
      </c>
      <c r="AS12" s="16">
        <v>0</v>
      </c>
      <c r="AT12" s="16">
        <v>0</v>
      </c>
      <c r="AU12" s="21">
        <f t="shared" si="4"/>
        <v>3</v>
      </c>
      <c r="AV12" s="21">
        <f t="shared" si="5"/>
        <v>2.5</v>
      </c>
      <c r="AW12" s="16">
        <v>1</v>
      </c>
      <c r="AX12" s="16">
        <v>1</v>
      </c>
      <c r="AY12" s="16">
        <v>0</v>
      </c>
      <c r="AZ12" s="16">
        <v>2</v>
      </c>
      <c r="BA12" s="21">
        <f t="shared" si="6"/>
        <v>4</v>
      </c>
      <c r="BB12" s="16">
        <v>0</v>
      </c>
      <c r="BC12" s="16">
        <v>0</v>
      </c>
      <c r="BD12" s="16">
        <v>0</v>
      </c>
      <c r="BE12" s="16">
        <v>0</v>
      </c>
      <c r="BF12" s="16">
        <v>3</v>
      </c>
      <c r="BG12" s="16">
        <v>0</v>
      </c>
      <c r="BH12" s="16">
        <v>0</v>
      </c>
      <c r="BI12" s="16">
        <v>1</v>
      </c>
      <c r="BJ12" s="16">
        <v>0</v>
      </c>
      <c r="BK12" s="16">
        <v>2</v>
      </c>
      <c r="BL12" s="16">
        <v>0</v>
      </c>
      <c r="BM12" s="16">
        <v>0</v>
      </c>
      <c r="BN12" s="16">
        <v>0</v>
      </c>
      <c r="BO12" s="16">
        <v>10</v>
      </c>
      <c r="BP12" s="16">
        <v>11</v>
      </c>
      <c r="BQ12" s="16">
        <v>12</v>
      </c>
      <c r="BR12" s="16">
        <v>1</v>
      </c>
      <c r="BS12" s="16">
        <v>1</v>
      </c>
      <c r="BT12" s="16">
        <v>4</v>
      </c>
      <c r="BU12" s="16">
        <v>1</v>
      </c>
      <c r="BV12" s="16">
        <v>0</v>
      </c>
      <c r="BW12" s="16">
        <v>0</v>
      </c>
      <c r="BX12" s="16">
        <v>1</v>
      </c>
      <c r="BY12" s="16">
        <v>1</v>
      </c>
      <c r="BZ12" s="16">
        <v>1</v>
      </c>
      <c r="CA12" s="16">
        <v>1.75</v>
      </c>
      <c r="CB12" s="16">
        <v>1</v>
      </c>
      <c r="CC12" s="16">
        <v>1</v>
      </c>
      <c r="CD12" s="16">
        <v>1</v>
      </c>
      <c r="CE12" s="16">
        <v>0.5</v>
      </c>
      <c r="CF12" s="16">
        <v>1</v>
      </c>
      <c r="CG12" s="16">
        <v>0.4</v>
      </c>
      <c r="CH12" s="16">
        <v>0.5</v>
      </c>
      <c r="CI12" s="16">
        <v>0.1</v>
      </c>
      <c r="CJ12" s="16"/>
      <c r="CK12" s="16"/>
      <c r="CL12" s="16"/>
      <c r="CM12" s="16"/>
      <c r="CN12" s="16"/>
      <c r="CO12" s="16"/>
      <c r="CP12" s="16">
        <v>0</v>
      </c>
      <c r="CQ12" s="16">
        <v>0</v>
      </c>
      <c r="CR12" s="16"/>
      <c r="CS12" s="16">
        <v>0</v>
      </c>
      <c r="CT12" s="16">
        <v>0</v>
      </c>
      <c r="CU12" s="16">
        <v>0</v>
      </c>
      <c r="CV12" s="16"/>
      <c r="CW12" s="16"/>
      <c r="CX12" s="16"/>
      <c r="CY12" s="21">
        <f t="shared" si="7"/>
        <v>2.5</v>
      </c>
      <c r="CZ12" s="21">
        <f t="shared" si="8"/>
        <v>0</v>
      </c>
      <c r="DA12" s="21">
        <f t="shared" si="9"/>
        <v>2.5</v>
      </c>
      <c r="DB12" s="21">
        <f t="shared" si="10"/>
        <v>2.5</v>
      </c>
      <c r="DC12" s="16">
        <v>0</v>
      </c>
      <c r="DD12" s="16">
        <v>0</v>
      </c>
      <c r="DE12" s="16">
        <v>0</v>
      </c>
      <c r="DF12" s="16">
        <v>0</v>
      </c>
      <c r="DG12" s="16">
        <v>0</v>
      </c>
      <c r="DH12" s="16"/>
      <c r="DI12" s="16"/>
      <c r="DJ12" s="16" t="s">
        <v>741</v>
      </c>
      <c r="DK12" s="16" t="s">
        <v>385</v>
      </c>
      <c r="DL12" s="16">
        <v>0</v>
      </c>
      <c r="DM12" s="16">
        <v>0</v>
      </c>
      <c r="DN12" s="16">
        <v>0</v>
      </c>
      <c r="DO12" s="16">
        <v>0</v>
      </c>
      <c r="DP12" s="16">
        <v>0</v>
      </c>
      <c r="DQ12" s="16"/>
      <c r="DR12" s="16">
        <v>0</v>
      </c>
      <c r="DS12" s="16">
        <v>0</v>
      </c>
      <c r="DT12" s="16">
        <v>0</v>
      </c>
      <c r="DU12" s="16">
        <v>10</v>
      </c>
      <c r="DV12" s="16">
        <v>0</v>
      </c>
      <c r="DW12" s="16">
        <v>2</v>
      </c>
      <c r="DX12" s="21">
        <f t="shared" si="11"/>
        <v>10</v>
      </c>
      <c r="DY12" s="21">
        <f t="shared" si="12"/>
        <v>0</v>
      </c>
      <c r="DZ12" s="21">
        <f t="shared" si="13"/>
        <v>2</v>
      </c>
      <c r="EA12" s="16">
        <v>1</v>
      </c>
      <c r="EB12" s="16">
        <v>0</v>
      </c>
      <c r="EC12" s="16">
        <v>0</v>
      </c>
      <c r="ED12" s="16">
        <v>8</v>
      </c>
      <c r="EE12" s="16">
        <v>0</v>
      </c>
      <c r="EF12" s="16">
        <v>1</v>
      </c>
      <c r="EG12" s="21">
        <f t="shared" si="14"/>
        <v>9</v>
      </c>
      <c r="EH12" s="21">
        <f t="shared" si="15"/>
        <v>0</v>
      </c>
      <c r="EI12" s="21">
        <f t="shared" si="16"/>
        <v>1</v>
      </c>
      <c r="EJ12" s="21">
        <f t="shared" si="17"/>
        <v>19</v>
      </c>
      <c r="EK12" s="21">
        <f t="shared" si="18"/>
        <v>0</v>
      </c>
      <c r="EL12" s="21">
        <f t="shared" si="19"/>
        <v>3</v>
      </c>
      <c r="EM12" s="16">
        <v>0</v>
      </c>
      <c r="EN12" s="16">
        <v>0</v>
      </c>
      <c r="EO12" s="16">
        <v>1</v>
      </c>
      <c r="EP12" s="16">
        <v>0</v>
      </c>
      <c r="EQ12" s="21">
        <f t="shared" si="20"/>
        <v>1</v>
      </c>
      <c r="ER12" s="21">
        <f t="shared" si="21"/>
        <v>0</v>
      </c>
      <c r="ES12" s="16">
        <v>3</v>
      </c>
      <c r="ET12" s="16">
        <v>0</v>
      </c>
      <c r="EU12" s="16">
        <v>3</v>
      </c>
      <c r="EV12" s="16">
        <v>0</v>
      </c>
      <c r="EW12" s="21">
        <f t="shared" si="22"/>
        <v>6</v>
      </c>
      <c r="EX12" s="21">
        <f t="shared" si="34"/>
        <v>0</v>
      </c>
      <c r="EY12" s="21">
        <f t="shared" si="23"/>
        <v>7</v>
      </c>
      <c r="EZ12" s="21">
        <f t="shared" si="24"/>
        <v>0</v>
      </c>
      <c r="FA12" s="16">
        <v>0</v>
      </c>
      <c r="FB12" s="16">
        <v>0</v>
      </c>
      <c r="FC12" s="21">
        <f t="shared" si="25"/>
        <v>0</v>
      </c>
      <c r="FD12" s="16">
        <v>6</v>
      </c>
      <c r="FE12" s="16">
        <v>2</v>
      </c>
      <c r="FF12" s="16">
        <v>0</v>
      </c>
      <c r="FG12" s="16">
        <v>0</v>
      </c>
      <c r="FH12" s="16">
        <v>2</v>
      </c>
      <c r="FI12" s="16">
        <v>0</v>
      </c>
      <c r="FJ12" s="16">
        <v>6</v>
      </c>
      <c r="FK12" s="16">
        <v>6</v>
      </c>
      <c r="FL12" s="16">
        <v>0</v>
      </c>
      <c r="FM12" s="16">
        <v>0</v>
      </c>
      <c r="FN12" s="16">
        <v>0</v>
      </c>
      <c r="FO12" s="16">
        <v>0</v>
      </c>
      <c r="FP12" s="16">
        <v>0</v>
      </c>
      <c r="FQ12" s="16">
        <v>64</v>
      </c>
      <c r="FR12" s="16">
        <v>0</v>
      </c>
      <c r="FS12" s="21">
        <f t="shared" si="26"/>
        <v>26</v>
      </c>
      <c r="FT12" s="16">
        <v>0</v>
      </c>
      <c r="FU12" s="16">
        <v>0</v>
      </c>
      <c r="FV12" s="16">
        <v>0</v>
      </c>
      <c r="FW12" s="16">
        <v>0</v>
      </c>
      <c r="FX12" s="16">
        <v>0</v>
      </c>
      <c r="FY12" s="16">
        <v>0</v>
      </c>
      <c r="FZ12" s="16">
        <v>0</v>
      </c>
      <c r="GA12" s="16">
        <v>0</v>
      </c>
      <c r="GB12" s="16">
        <v>0</v>
      </c>
      <c r="GC12" s="16">
        <v>0</v>
      </c>
      <c r="GD12" s="16">
        <v>0</v>
      </c>
      <c r="GE12" s="16">
        <v>0</v>
      </c>
      <c r="GF12" s="16">
        <v>0</v>
      </c>
      <c r="GG12" s="16">
        <v>0</v>
      </c>
      <c r="GH12" s="16">
        <v>0</v>
      </c>
      <c r="GI12" s="16">
        <v>0</v>
      </c>
      <c r="GJ12" s="16">
        <v>0</v>
      </c>
      <c r="GK12" s="16">
        <v>0</v>
      </c>
      <c r="GL12" s="16">
        <v>0</v>
      </c>
      <c r="GM12" s="16">
        <v>0</v>
      </c>
      <c r="GN12" s="16">
        <v>2</v>
      </c>
      <c r="GO12" s="16">
        <v>2</v>
      </c>
      <c r="GP12" s="16">
        <v>0</v>
      </c>
      <c r="GQ12" s="16">
        <v>0</v>
      </c>
      <c r="GR12" s="16">
        <v>0</v>
      </c>
      <c r="GS12" s="16">
        <v>0</v>
      </c>
      <c r="GT12" s="16">
        <v>0</v>
      </c>
      <c r="GU12" s="16">
        <v>0</v>
      </c>
      <c r="GV12" s="16">
        <v>0</v>
      </c>
      <c r="GW12" s="16">
        <v>0</v>
      </c>
      <c r="GX12" s="16">
        <v>2</v>
      </c>
      <c r="GY12" s="16" t="s">
        <v>386</v>
      </c>
      <c r="GZ12" s="16">
        <v>0</v>
      </c>
      <c r="HA12" s="16">
        <v>1</v>
      </c>
      <c r="HB12" s="16" t="s">
        <v>387</v>
      </c>
      <c r="HC12" s="16">
        <v>0</v>
      </c>
      <c r="HD12" s="16">
        <v>0</v>
      </c>
      <c r="HE12" s="16">
        <v>1</v>
      </c>
      <c r="HF12" s="16">
        <v>1</v>
      </c>
      <c r="HG12" s="16">
        <v>1</v>
      </c>
      <c r="HH12" s="16">
        <v>0</v>
      </c>
      <c r="HI12" s="16">
        <v>0</v>
      </c>
      <c r="HJ12" s="16">
        <v>2</v>
      </c>
      <c r="HK12" s="16" t="s">
        <v>388</v>
      </c>
      <c r="HL12" s="16">
        <v>0</v>
      </c>
      <c r="HM12" s="16" t="s">
        <v>389</v>
      </c>
      <c r="HN12" s="16">
        <v>2</v>
      </c>
      <c r="HO12" s="16">
        <v>0</v>
      </c>
      <c r="HP12" s="16">
        <v>1</v>
      </c>
      <c r="HQ12" s="16" t="s">
        <v>390</v>
      </c>
      <c r="HR12" s="16">
        <v>3</v>
      </c>
      <c r="HS12" s="16" t="s">
        <v>391</v>
      </c>
      <c r="HT12" s="16">
        <v>0</v>
      </c>
      <c r="HU12" s="16">
        <v>0</v>
      </c>
      <c r="HV12" s="16">
        <v>1</v>
      </c>
      <c r="HW12" s="16">
        <v>0</v>
      </c>
      <c r="HX12" s="16">
        <v>0</v>
      </c>
      <c r="HY12" s="16">
        <v>0</v>
      </c>
      <c r="HZ12" s="16">
        <v>2</v>
      </c>
      <c r="IA12" s="16" t="s">
        <v>392</v>
      </c>
      <c r="IB12" s="16">
        <v>4</v>
      </c>
      <c r="IC12" s="16">
        <v>2</v>
      </c>
      <c r="ID12" s="16">
        <v>10</v>
      </c>
      <c r="IE12" s="16">
        <v>0</v>
      </c>
      <c r="IF12" s="16">
        <v>2</v>
      </c>
      <c r="IG12" s="16">
        <v>0</v>
      </c>
      <c r="IH12" s="16" t="s">
        <v>393</v>
      </c>
      <c r="II12" s="16">
        <v>0</v>
      </c>
      <c r="IJ12" s="16">
        <v>116041</v>
      </c>
      <c r="IK12" s="16">
        <v>351</v>
      </c>
      <c r="IL12" s="16">
        <v>69276</v>
      </c>
      <c r="IM12" s="16">
        <v>36</v>
      </c>
      <c r="IN12" s="16">
        <v>3</v>
      </c>
      <c r="IO12" s="16">
        <v>3</v>
      </c>
      <c r="IP12" s="16">
        <v>48</v>
      </c>
      <c r="IQ12" s="16">
        <v>11</v>
      </c>
      <c r="IR12" s="16">
        <v>34</v>
      </c>
      <c r="IS12" s="16">
        <v>45</v>
      </c>
      <c r="IT12" s="16">
        <v>0</v>
      </c>
      <c r="IU12" s="24">
        <v>17838</v>
      </c>
      <c r="IV12" s="23">
        <v>0.23</v>
      </c>
      <c r="IW12" s="16" t="s">
        <v>394</v>
      </c>
      <c r="IX12" s="23">
        <v>0.94</v>
      </c>
      <c r="IY12" s="51">
        <v>121936</v>
      </c>
      <c r="IZ12" s="7">
        <v>350.82807600000007</v>
      </c>
      <c r="JA12" s="51">
        <v>70665</v>
      </c>
      <c r="JB12" s="7">
        <v>36.965941999999998</v>
      </c>
      <c r="JC12" s="51">
        <v>5</v>
      </c>
      <c r="JD12" s="51">
        <v>2</v>
      </c>
      <c r="JE12" s="51">
        <v>48</v>
      </c>
      <c r="JF12" s="51">
        <v>11</v>
      </c>
      <c r="JG12" s="51">
        <v>30</v>
      </c>
      <c r="JH12" s="51">
        <v>41</v>
      </c>
      <c r="JI12" s="51">
        <v>0</v>
      </c>
      <c r="JJ12" s="51">
        <v>22.916666666666664</v>
      </c>
      <c r="JK12" s="51">
        <v>15.992790725221202</v>
      </c>
      <c r="JL12" s="51">
        <v>85.416666666666657</v>
      </c>
      <c r="JM12" s="51">
        <v>83.358408293411486</v>
      </c>
      <c r="JN12" s="38">
        <f>FS12/CF12</f>
        <v>26</v>
      </c>
      <c r="JO12" s="34">
        <f>EL12/CG12</f>
        <v>7.5</v>
      </c>
      <c r="JP12" s="40">
        <v>4</v>
      </c>
      <c r="JQ12" s="37">
        <f t="shared" si="27"/>
        <v>3</v>
      </c>
      <c r="JR12" s="39">
        <f t="shared" si="35"/>
        <v>-1</v>
      </c>
      <c r="JS12" s="41">
        <f t="shared" si="28"/>
        <v>41</v>
      </c>
      <c r="JT12" s="43">
        <v>80.657712240795675</v>
      </c>
      <c r="JU12" s="43">
        <f t="shared" si="29"/>
        <v>83.358408293411486</v>
      </c>
      <c r="JV12" s="46">
        <f t="shared" si="30"/>
        <v>2.700696052615811</v>
      </c>
      <c r="JW12" s="41">
        <f t="shared" si="31"/>
        <v>48</v>
      </c>
      <c r="JX12" s="42">
        <v>5</v>
      </c>
      <c r="JY12" s="40">
        <v>5</v>
      </c>
      <c r="JZ12" s="57">
        <f t="shared" si="32"/>
        <v>10.4</v>
      </c>
      <c r="KA12" s="40">
        <f t="shared" si="33"/>
        <v>6</v>
      </c>
      <c r="KB12" s="56">
        <f t="shared" si="36"/>
        <v>0</v>
      </c>
    </row>
    <row r="13" spans="1:288" s="8" customFormat="1" ht="25.5" x14ac:dyDescent="0.25">
      <c r="A13" s="4">
        <v>2110</v>
      </c>
      <c r="B13" s="16" t="s">
        <v>212</v>
      </c>
      <c r="C13" s="16" t="s">
        <v>395</v>
      </c>
      <c r="D13" s="16" t="s">
        <v>396</v>
      </c>
      <c r="E13" s="20">
        <v>78</v>
      </c>
      <c r="F13" s="16" t="s">
        <v>397</v>
      </c>
      <c r="G13" s="16">
        <v>28012</v>
      </c>
      <c r="H13" s="16" t="s">
        <v>398</v>
      </c>
      <c r="I13" s="16" t="s">
        <v>399</v>
      </c>
      <c r="J13" s="16" t="s">
        <v>400</v>
      </c>
      <c r="K13" s="16" t="s">
        <v>401</v>
      </c>
      <c r="L13" s="16" t="s">
        <v>402</v>
      </c>
      <c r="M13" s="16" t="s">
        <v>210</v>
      </c>
      <c r="N13" s="16">
        <v>321748353</v>
      </c>
      <c r="O13" s="16" t="s">
        <v>403</v>
      </c>
      <c r="P13" s="16" t="s">
        <v>404</v>
      </c>
      <c r="Q13" s="16" t="s">
        <v>405</v>
      </c>
      <c r="R13" s="16" t="s">
        <v>406</v>
      </c>
      <c r="S13" s="16" t="s">
        <v>210</v>
      </c>
      <c r="T13" s="16">
        <v>321748256</v>
      </c>
      <c r="U13" s="16" t="s">
        <v>407</v>
      </c>
      <c r="V13" s="16"/>
      <c r="W13" s="16"/>
      <c r="X13" s="16"/>
      <c r="Y13" s="16"/>
      <c r="Z13" s="16"/>
      <c r="AA13" s="16"/>
      <c r="AB13" s="16" t="s">
        <v>408</v>
      </c>
      <c r="AC13" s="16" t="s">
        <v>409</v>
      </c>
      <c r="AD13" s="16" t="s">
        <v>210</v>
      </c>
      <c r="AE13" s="16">
        <v>321748340</v>
      </c>
      <c r="AF13" s="16" t="s">
        <v>410</v>
      </c>
      <c r="AG13" s="21" t="s">
        <v>776</v>
      </c>
      <c r="AH13" s="16">
        <v>1</v>
      </c>
      <c r="AI13" s="16">
        <v>1</v>
      </c>
      <c r="AJ13" s="21">
        <f t="shared" si="0"/>
        <v>2</v>
      </c>
      <c r="AK13" s="16">
        <v>0</v>
      </c>
      <c r="AL13" s="21">
        <f t="shared" si="1"/>
        <v>2</v>
      </c>
      <c r="AM13" s="16">
        <v>2</v>
      </c>
      <c r="AN13" s="16">
        <v>1</v>
      </c>
      <c r="AO13" s="16">
        <v>2</v>
      </c>
      <c r="AP13" s="16">
        <v>1</v>
      </c>
      <c r="AQ13" s="21">
        <f t="shared" si="2"/>
        <v>4</v>
      </c>
      <c r="AR13" s="21">
        <f t="shared" si="3"/>
        <v>2</v>
      </c>
      <c r="AS13" s="16">
        <v>0</v>
      </c>
      <c r="AT13" s="16">
        <v>0</v>
      </c>
      <c r="AU13" s="21">
        <f t="shared" si="4"/>
        <v>4</v>
      </c>
      <c r="AV13" s="21">
        <f t="shared" si="5"/>
        <v>2</v>
      </c>
      <c r="AW13" s="16">
        <v>0</v>
      </c>
      <c r="AX13" s="16">
        <v>0</v>
      </c>
      <c r="AY13" s="16">
        <v>0</v>
      </c>
      <c r="AZ13" s="16">
        <v>1</v>
      </c>
      <c r="BA13" s="21">
        <f t="shared" si="6"/>
        <v>1</v>
      </c>
      <c r="BB13" s="16">
        <v>0</v>
      </c>
      <c r="BC13" s="16">
        <v>1</v>
      </c>
      <c r="BD13" s="16">
        <v>0</v>
      </c>
      <c r="BE13" s="16">
        <v>0</v>
      </c>
      <c r="BF13" s="16">
        <v>1</v>
      </c>
      <c r="BG13" s="16">
        <v>0</v>
      </c>
      <c r="BH13" s="16">
        <v>0</v>
      </c>
      <c r="BI13" s="16">
        <v>0</v>
      </c>
      <c r="BJ13" s="16">
        <v>1</v>
      </c>
      <c r="BK13" s="16">
        <v>1</v>
      </c>
      <c r="BL13" s="16">
        <v>0</v>
      </c>
      <c r="BM13" s="16">
        <v>0</v>
      </c>
      <c r="BN13" s="16">
        <v>0</v>
      </c>
      <c r="BO13" s="16">
        <v>2</v>
      </c>
      <c r="BP13" s="16">
        <v>0</v>
      </c>
      <c r="BQ13" s="16">
        <v>0</v>
      </c>
      <c r="BR13" s="16">
        <v>0</v>
      </c>
      <c r="BS13" s="16">
        <v>1</v>
      </c>
      <c r="BT13" s="16">
        <v>3</v>
      </c>
      <c r="BU13" s="16">
        <v>1</v>
      </c>
      <c r="BV13" s="16">
        <v>0</v>
      </c>
      <c r="BW13" s="16">
        <v>1</v>
      </c>
      <c r="BX13" s="16">
        <v>0</v>
      </c>
      <c r="BY13" s="16">
        <v>0</v>
      </c>
      <c r="BZ13" s="16">
        <v>0</v>
      </c>
      <c r="CA13" s="16">
        <v>0</v>
      </c>
      <c r="CB13" s="16">
        <v>1</v>
      </c>
      <c r="CC13" s="16">
        <v>0</v>
      </c>
      <c r="CD13" s="16">
        <v>1</v>
      </c>
      <c r="CE13" s="16">
        <v>0.45</v>
      </c>
      <c r="CF13" s="16">
        <v>0.5</v>
      </c>
      <c r="CG13" s="16">
        <v>0.01</v>
      </c>
      <c r="CH13" s="16">
        <v>0.02</v>
      </c>
      <c r="CI13" s="16">
        <v>0.02</v>
      </c>
      <c r="CJ13" s="16"/>
      <c r="CK13" s="16"/>
      <c r="CL13" s="16"/>
      <c r="CM13" s="16"/>
      <c r="CN13" s="16"/>
      <c r="CO13" s="16"/>
      <c r="CP13" s="16">
        <v>1</v>
      </c>
      <c r="CQ13" s="16"/>
      <c r="CR13" s="16"/>
      <c r="CS13" s="16"/>
      <c r="CT13" s="16"/>
      <c r="CU13" s="16"/>
      <c r="CV13" s="16"/>
      <c r="CW13" s="16"/>
      <c r="CX13" s="16"/>
      <c r="CY13" s="21">
        <f t="shared" si="7"/>
        <v>1</v>
      </c>
      <c r="CZ13" s="21">
        <f t="shared" si="8"/>
        <v>1</v>
      </c>
      <c r="DA13" s="21">
        <f t="shared" si="9"/>
        <v>2</v>
      </c>
      <c r="DB13" s="21">
        <f t="shared" si="10"/>
        <v>2</v>
      </c>
      <c r="DC13" s="16">
        <v>0</v>
      </c>
      <c r="DD13" s="16">
        <v>0</v>
      </c>
      <c r="DE13" s="16">
        <v>0</v>
      </c>
      <c r="DF13" s="16">
        <v>0</v>
      </c>
      <c r="DG13" s="16">
        <v>0</v>
      </c>
      <c r="DH13" s="16"/>
      <c r="DI13" s="16"/>
      <c r="DJ13" s="16" t="s">
        <v>741</v>
      </c>
      <c r="DK13" s="16" t="s">
        <v>411</v>
      </c>
      <c r="DL13" s="16">
        <v>0</v>
      </c>
      <c r="DM13" s="16">
        <v>0</v>
      </c>
      <c r="DN13" s="16"/>
      <c r="DO13" s="16">
        <v>0</v>
      </c>
      <c r="DP13" s="16">
        <v>0</v>
      </c>
      <c r="DQ13" s="16"/>
      <c r="DR13" s="16">
        <v>0</v>
      </c>
      <c r="DS13" s="16">
        <v>0</v>
      </c>
      <c r="DT13" s="16">
        <v>0</v>
      </c>
      <c r="DU13" s="16">
        <v>3</v>
      </c>
      <c r="DV13" s="16">
        <v>0</v>
      </c>
      <c r="DW13" s="16">
        <v>0</v>
      </c>
      <c r="DX13" s="21">
        <f t="shared" si="11"/>
        <v>3</v>
      </c>
      <c r="DY13" s="21">
        <f t="shared" si="12"/>
        <v>0</v>
      </c>
      <c r="DZ13" s="21">
        <f t="shared" si="13"/>
        <v>0</v>
      </c>
      <c r="EA13" s="16">
        <v>0</v>
      </c>
      <c r="EB13" s="16">
        <v>0</v>
      </c>
      <c r="EC13" s="16">
        <v>0</v>
      </c>
      <c r="ED13" s="16">
        <v>11</v>
      </c>
      <c r="EE13" s="16">
        <v>0</v>
      </c>
      <c r="EF13" s="16">
        <v>0</v>
      </c>
      <c r="EG13" s="21">
        <f t="shared" si="14"/>
        <v>11</v>
      </c>
      <c r="EH13" s="21">
        <f t="shared" si="15"/>
        <v>0</v>
      </c>
      <c r="EI13" s="21">
        <f t="shared" si="16"/>
        <v>0</v>
      </c>
      <c r="EJ13" s="21">
        <f t="shared" si="17"/>
        <v>14</v>
      </c>
      <c r="EK13" s="21">
        <f t="shared" si="18"/>
        <v>0</v>
      </c>
      <c r="EL13" s="21">
        <f t="shared" si="19"/>
        <v>0</v>
      </c>
      <c r="EM13" s="16">
        <v>0</v>
      </c>
      <c r="EN13" s="16">
        <v>0</v>
      </c>
      <c r="EO13" s="16">
        <v>5</v>
      </c>
      <c r="EP13" s="16">
        <v>0</v>
      </c>
      <c r="EQ13" s="21">
        <f t="shared" si="20"/>
        <v>5</v>
      </c>
      <c r="ER13" s="21">
        <f t="shared" si="21"/>
        <v>0</v>
      </c>
      <c r="ES13" s="16">
        <v>1</v>
      </c>
      <c r="ET13" s="16">
        <v>0</v>
      </c>
      <c r="EU13" s="16">
        <v>10</v>
      </c>
      <c r="EV13" s="16">
        <v>0</v>
      </c>
      <c r="EW13" s="21">
        <f t="shared" si="22"/>
        <v>11</v>
      </c>
      <c r="EX13" s="21">
        <f t="shared" si="34"/>
        <v>0</v>
      </c>
      <c r="EY13" s="21">
        <f t="shared" si="23"/>
        <v>16</v>
      </c>
      <c r="EZ13" s="21">
        <f t="shared" si="24"/>
        <v>0</v>
      </c>
      <c r="FA13" s="16">
        <v>1</v>
      </c>
      <c r="FB13" s="16">
        <v>2</v>
      </c>
      <c r="FC13" s="21">
        <f t="shared" si="25"/>
        <v>3</v>
      </c>
      <c r="FD13" s="16">
        <v>6</v>
      </c>
      <c r="FE13" s="16">
        <v>8</v>
      </c>
      <c r="FF13" s="16">
        <v>0</v>
      </c>
      <c r="FG13" s="16">
        <v>0</v>
      </c>
      <c r="FH13" s="16">
        <v>0</v>
      </c>
      <c r="FI13" s="16">
        <v>0</v>
      </c>
      <c r="FJ13" s="16">
        <v>0</v>
      </c>
      <c r="FK13" s="16">
        <v>0</v>
      </c>
      <c r="FL13" s="16">
        <v>0</v>
      </c>
      <c r="FM13" s="16">
        <v>0</v>
      </c>
      <c r="FN13" s="16">
        <v>0</v>
      </c>
      <c r="FO13" s="16">
        <v>0</v>
      </c>
      <c r="FP13" s="16">
        <v>0</v>
      </c>
      <c r="FQ13" s="16">
        <v>0</v>
      </c>
      <c r="FR13" s="16">
        <v>0</v>
      </c>
      <c r="FS13" s="21">
        <f t="shared" si="26"/>
        <v>33</v>
      </c>
      <c r="FT13" s="16">
        <v>0</v>
      </c>
      <c r="FU13" s="16">
        <v>0</v>
      </c>
      <c r="FV13" s="16">
        <v>0</v>
      </c>
      <c r="FW13" s="16">
        <v>0</v>
      </c>
      <c r="FX13" s="16">
        <v>0</v>
      </c>
      <c r="FY13" s="16">
        <v>0</v>
      </c>
      <c r="FZ13" s="16">
        <v>0</v>
      </c>
      <c r="GA13" s="16">
        <v>0</v>
      </c>
      <c r="GB13" s="16">
        <v>0</v>
      </c>
      <c r="GC13" s="16">
        <v>0</v>
      </c>
      <c r="GD13" s="16">
        <v>0</v>
      </c>
      <c r="GE13" s="16">
        <v>0</v>
      </c>
      <c r="GF13" s="16">
        <v>0</v>
      </c>
      <c r="GG13" s="16">
        <v>0</v>
      </c>
      <c r="GH13" s="16">
        <v>0</v>
      </c>
      <c r="GI13" s="16">
        <v>0</v>
      </c>
      <c r="GJ13" s="16">
        <v>0</v>
      </c>
      <c r="GK13" s="16">
        <v>0</v>
      </c>
      <c r="GL13" s="16">
        <v>0</v>
      </c>
      <c r="GM13" s="16">
        <v>0</v>
      </c>
      <c r="GN13" s="16">
        <v>0</v>
      </c>
      <c r="GO13" s="16">
        <v>0</v>
      </c>
      <c r="GP13" s="16">
        <v>0</v>
      </c>
      <c r="GQ13" s="16">
        <v>0</v>
      </c>
      <c r="GR13" s="16">
        <v>0</v>
      </c>
      <c r="GS13" s="16">
        <v>0</v>
      </c>
      <c r="GT13" s="16">
        <v>0</v>
      </c>
      <c r="GU13" s="16">
        <v>0</v>
      </c>
      <c r="GV13" s="16">
        <v>0</v>
      </c>
      <c r="GW13" s="16">
        <v>0</v>
      </c>
      <c r="GX13" s="16">
        <v>2</v>
      </c>
      <c r="GY13" s="16">
        <v>0</v>
      </c>
      <c r="GZ13" s="16">
        <v>0</v>
      </c>
      <c r="HA13" s="16">
        <v>2</v>
      </c>
      <c r="HB13" s="16">
        <v>0</v>
      </c>
      <c r="HC13" s="16">
        <v>0</v>
      </c>
      <c r="HD13" s="16">
        <v>0</v>
      </c>
      <c r="HE13" s="16">
        <v>1</v>
      </c>
      <c r="HF13" s="16">
        <v>1</v>
      </c>
      <c r="HG13" s="16">
        <v>0</v>
      </c>
      <c r="HH13" s="16"/>
      <c r="HI13" s="16">
        <v>0</v>
      </c>
      <c r="HJ13" s="16">
        <v>3</v>
      </c>
      <c r="HK13" s="16">
        <v>0</v>
      </c>
      <c r="HL13" s="16">
        <v>0</v>
      </c>
      <c r="HM13" s="16"/>
      <c r="HN13" s="16">
        <v>4</v>
      </c>
      <c r="HO13" s="16">
        <v>0</v>
      </c>
      <c r="HP13" s="16">
        <v>1</v>
      </c>
      <c r="HQ13" s="16" t="s">
        <v>412</v>
      </c>
      <c r="HR13" s="16">
        <v>3</v>
      </c>
      <c r="HS13" s="16"/>
      <c r="HT13" s="16">
        <v>1</v>
      </c>
      <c r="HU13" s="16">
        <v>0</v>
      </c>
      <c r="HV13" s="16">
        <v>1</v>
      </c>
      <c r="HW13" s="16">
        <v>0</v>
      </c>
      <c r="HX13" s="16">
        <v>0</v>
      </c>
      <c r="HY13" s="16">
        <v>0</v>
      </c>
      <c r="HZ13" s="16">
        <v>0</v>
      </c>
      <c r="IA13" s="16">
        <v>0</v>
      </c>
      <c r="IB13" s="16">
        <v>2</v>
      </c>
      <c r="IC13" s="16">
        <v>8</v>
      </c>
      <c r="ID13" s="16">
        <v>0</v>
      </c>
      <c r="IE13" s="16">
        <v>0</v>
      </c>
      <c r="IF13" s="16">
        <v>0</v>
      </c>
      <c r="IG13" s="16">
        <v>0</v>
      </c>
      <c r="IH13" s="16">
        <v>0</v>
      </c>
      <c r="II13" s="16">
        <v>0</v>
      </c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  <c r="IW13" s="16"/>
      <c r="IX13" s="16"/>
      <c r="IY13" s="51">
        <v>79026</v>
      </c>
      <c r="IZ13" s="7">
        <v>584.17266400000005</v>
      </c>
      <c r="JA13" s="51">
        <v>30927</v>
      </c>
      <c r="JB13" s="7">
        <v>34.996029999999998</v>
      </c>
      <c r="JC13" s="51">
        <v>7</v>
      </c>
      <c r="JD13" s="51">
        <v>4</v>
      </c>
      <c r="JE13" s="51">
        <v>69</v>
      </c>
      <c r="JF13" s="51">
        <v>11</v>
      </c>
      <c r="JG13" s="51">
        <v>39</v>
      </c>
      <c r="JH13" s="51">
        <v>50</v>
      </c>
      <c r="JI13" s="51">
        <v>0</v>
      </c>
      <c r="JJ13" s="51">
        <v>15.942028985507244</v>
      </c>
      <c r="JK13" s="51">
        <v>23.08415102422526</v>
      </c>
      <c r="JL13" s="51">
        <v>72.463768115942031</v>
      </c>
      <c r="JM13" s="51">
        <v>77.761461292889251</v>
      </c>
      <c r="JN13" s="38">
        <f>FS13/CF13</f>
        <v>66</v>
      </c>
      <c r="JO13" s="34">
        <f>EL13/CG13</f>
        <v>0</v>
      </c>
      <c r="JP13" s="44"/>
      <c r="JQ13" s="37">
        <f t="shared" si="27"/>
        <v>2</v>
      </c>
      <c r="JR13" s="32">
        <v>0</v>
      </c>
      <c r="JS13" s="41">
        <f t="shared" si="28"/>
        <v>50</v>
      </c>
      <c r="JT13" s="43">
        <v>75.033706130418992</v>
      </c>
      <c r="JU13" s="43">
        <f t="shared" si="29"/>
        <v>77.761461292889251</v>
      </c>
      <c r="JV13" s="46">
        <f t="shared" si="30"/>
        <v>2.7277551624702596</v>
      </c>
      <c r="JW13" s="41">
        <f t="shared" si="31"/>
        <v>69</v>
      </c>
      <c r="JX13" s="40">
        <v>2</v>
      </c>
      <c r="JY13" s="40">
        <v>1</v>
      </c>
      <c r="JZ13" s="57">
        <f t="shared" si="32"/>
        <v>16.5</v>
      </c>
      <c r="KA13" s="40">
        <f t="shared" si="33"/>
        <v>10</v>
      </c>
      <c r="KB13" s="56">
        <v>0</v>
      </c>
    </row>
    <row r="14" spans="1:288" s="8" customFormat="1" ht="25.5" x14ac:dyDescent="0.25">
      <c r="A14" s="4">
        <v>2111</v>
      </c>
      <c r="B14" s="16" t="s">
        <v>212</v>
      </c>
      <c r="C14" s="16" t="s">
        <v>413</v>
      </c>
      <c r="D14" s="16" t="s">
        <v>350</v>
      </c>
      <c r="E14" s="20">
        <v>6</v>
      </c>
      <c r="F14" s="16" t="s">
        <v>414</v>
      </c>
      <c r="G14" s="16">
        <v>27801</v>
      </c>
      <c r="H14" s="16" t="s">
        <v>415</v>
      </c>
      <c r="I14" s="16" t="s">
        <v>416</v>
      </c>
      <c r="J14" s="16" t="s">
        <v>417</v>
      </c>
      <c r="K14" s="16" t="s">
        <v>418</v>
      </c>
      <c r="L14" s="16" t="s">
        <v>250</v>
      </c>
      <c r="M14" s="16"/>
      <c r="N14" s="16">
        <v>315739935</v>
      </c>
      <c r="O14" s="16" t="s">
        <v>419</v>
      </c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 t="s">
        <v>420</v>
      </c>
      <c r="AC14" s="16" t="s">
        <v>421</v>
      </c>
      <c r="AD14" s="16" t="s">
        <v>335</v>
      </c>
      <c r="AE14" s="16">
        <v>315739911</v>
      </c>
      <c r="AF14" s="16" t="s">
        <v>416</v>
      </c>
      <c r="AG14" s="29" t="s">
        <v>777</v>
      </c>
      <c r="AH14" s="16">
        <v>1</v>
      </c>
      <c r="AI14" s="16">
        <v>7</v>
      </c>
      <c r="AJ14" s="21">
        <f t="shared" si="0"/>
        <v>8</v>
      </c>
      <c r="AK14" s="16">
        <v>2</v>
      </c>
      <c r="AL14" s="21">
        <f t="shared" si="1"/>
        <v>10</v>
      </c>
      <c r="AM14" s="16">
        <v>1</v>
      </c>
      <c r="AN14" s="29">
        <v>1</v>
      </c>
      <c r="AO14" s="16">
        <v>0</v>
      </c>
      <c r="AP14" s="29">
        <v>0</v>
      </c>
      <c r="AQ14" s="21">
        <f t="shared" si="2"/>
        <v>1</v>
      </c>
      <c r="AR14" s="29">
        <f t="shared" si="3"/>
        <v>1</v>
      </c>
      <c r="AS14" s="16">
        <v>0</v>
      </c>
      <c r="AT14" s="29">
        <v>0</v>
      </c>
      <c r="AU14" s="21">
        <f t="shared" si="4"/>
        <v>1</v>
      </c>
      <c r="AV14" s="29">
        <f t="shared" si="5"/>
        <v>1</v>
      </c>
      <c r="AW14" s="16">
        <v>0</v>
      </c>
      <c r="AX14" s="16">
        <v>0</v>
      </c>
      <c r="AY14" s="16">
        <v>1</v>
      </c>
      <c r="AZ14" s="16">
        <v>0</v>
      </c>
      <c r="BA14" s="21">
        <f t="shared" si="6"/>
        <v>1</v>
      </c>
      <c r="BB14" s="16">
        <v>0</v>
      </c>
      <c r="BC14" s="16">
        <v>0</v>
      </c>
      <c r="BD14" s="16">
        <v>0</v>
      </c>
      <c r="BE14" s="16">
        <v>0</v>
      </c>
      <c r="BF14" s="16">
        <v>1</v>
      </c>
      <c r="BG14" s="16">
        <v>0</v>
      </c>
      <c r="BH14" s="16">
        <v>0</v>
      </c>
      <c r="BI14" s="16">
        <v>0</v>
      </c>
      <c r="BJ14" s="16">
        <v>1</v>
      </c>
      <c r="BK14" s="16">
        <v>0</v>
      </c>
      <c r="BL14" s="16">
        <v>0</v>
      </c>
      <c r="BM14" s="16">
        <v>0</v>
      </c>
      <c r="BN14" s="16">
        <v>0</v>
      </c>
      <c r="BO14" s="16">
        <v>0</v>
      </c>
      <c r="BP14" s="16">
        <v>1</v>
      </c>
      <c r="BQ14" s="16">
        <v>0</v>
      </c>
      <c r="BR14" s="16">
        <v>1</v>
      </c>
      <c r="BS14" s="16">
        <v>0</v>
      </c>
      <c r="BT14" s="16">
        <v>2</v>
      </c>
      <c r="BU14" s="16">
        <v>1</v>
      </c>
      <c r="BV14" s="16">
        <v>0</v>
      </c>
      <c r="BW14" s="16">
        <v>1</v>
      </c>
      <c r="BX14" s="16">
        <v>1</v>
      </c>
      <c r="BY14" s="16">
        <v>0</v>
      </c>
      <c r="BZ14" s="16">
        <v>0</v>
      </c>
      <c r="CA14" s="16">
        <v>1</v>
      </c>
      <c r="CB14" s="16">
        <v>1</v>
      </c>
      <c r="CC14" s="16">
        <v>0</v>
      </c>
      <c r="CD14" s="16">
        <v>1</v>
      </c>
      <c r="CE14" s="16">
        <v>1</v>
      </c>
      <c r="CF14" s="16">
        <v>1</v>
      </c>
      <c r="CG14" s="16">
        <v>1</v>
      </c>
      <c r="CH14" s="16">
        <v>1</v>
      </c>
      <c r="CI14" s="16">
        <v>1</v>
      </c>
      <c r="CJ14" s="16">
        <v>0</v>
      </c>
      <c r="CK14" s="16">
        <v>0</v>
      </c>
      <c r="CL14" s="16">
        <v>1</v>
      </c>
      <c r="CM14" s="16">
        <v>0</v>
      </c>
      <c r="CN14" s="16">
        <v>0</v>
      </c>
      <c r="CO14" s="16">
        <v>1</v>
      </c>
      <c r="CP14" s="16">
        <v>3</v>
      </c>
      <c r="CQ14" s="16">
        <v>0</v>
      </c>
      <c r="CR14" s="16"/>
      <c r="CS14" s="16">
        <v>1</v>
      </c>
      <c r="CT14" s="16">
        <v>0</v>
      </c>
      <c r="CU14" s="16">
        <v>0</v>
      </c>
      <c r="CV14" s="16">
        <v>1</v>
      </c>
      <c r="CW14" s="16">
        <v>0</v>
      </c>
      <c r="CX14" s="16">
        <v>0</v>
      </c>
      <c r="CY14" s="29">
        <f t="shared" si="7"/>
        <v>8</v>
      </c>
      <c r="CZ14" s="29">
        <f t="shared" si="8"/>
        <v>3</v>
      </c>
      <c r="DA14" s="29">
        <f t="shared" si="9"/>
        <v>11</v>
      </c>
      <c r="DB14" s="29">
        <f t="shared" si="10"/>
        <v>12</v>
      </c>
      <c r="DC14" s="16">
        <v>1</v>
      </c>
      <c r="DD14" s="16">
        <v>5</v>
      </c>
      <c r="DE14" s="16" t="s">
        <v>422</v>
      </c>
      <c r="DF14" s="16">
        <v>0</v>
      </c>
      <c r="DG14" s="16">
        <v>0</v>
      </c>
      <c r="DH14" s="16"/>
      <c r="DI14" s="16" t="s">
        <v>423</v>
      </c>
      <c r="DJ14" s="16" t="s">
        <v>741</v>
      </c>
      <c r="DK14" s="16">
        <v>0</v>
      </c>
      <c r="DL14" s="16">
        <v>0</v>
      </c>
      <c r="DM14" s="16">
        <v>0</v>
      </c>
      <c r="DN14" s="16">
        <v>0</v>
      </c>
      <c r="DO14" s="16">
        <v>0</v>
      </c>
      <c r="DP14" s="16">
        <v>0</v>
      </c>
      <c r="DQ14" s="16">
        <v>0</v>
      </c>
      <c r="DR14" s="16">
        <v>1</v>
      </c>
      <c r="DS14" s="16">
        <v>0</v>
      </c>
      <c r="DT14" s="16">
        <v>0</v>
      </c>
      <c r="DU14" s="16">
        <v>1</v>
      </c>
      <c r="DV14" s="16">
        <v>0</v>
      </c>
      <c r="DW14" s="16">
        <v>0</v>
      </c>
      <c r="DX14" s="21">
        <f t="shared" si="11"/>
        <v>2</v>
      </c>
      <c r="DY14" s="21">
        <f t="shared" si="12"/>
        <v>0</v>
      </c>
      <c r="DZ14" s="21">
        <f t="shared" si="13"/>
        <v>0</v>
      </c>
      <c r="EA14" s="16">
        <v>0</v>
      </c>
      <c r="EB14" s="16">
        <v>0</v>
      </c>
      <c r="EC14" s="16">
        <v>3</v>
      </c>
      <c r="ED14" s="16">
        <v>0</v>
      </c>
      <c r="EE14" s="16">
        <v>2</v>
      </c>
      <c r="EF14" s="16">
        <v>0</v>
      </c>
      <c r="EG14" s="21">
        <f t="shared" si="14"/>
        <v>0</v>
      </c>
      <c r="EH14" s="21">
        <f t="shared" si="15"/>
        <v>2</v>
      </c>
      <c r="EI14" s="21">
        <f t="shared" si="16"/>
        <v>3</v>
      </c>
      <c r="EJ14" s="21">
        <f t="shared" si="17"/>
        <v>2</v>
      </c>
      <c r="EK14" s="21">
        <f t="shared" si="18"/>
        <v>2</v>
      </c>
      <c r="EL14" s="21">
        <f t="shared" si="19"/>
        <v>3</v>
      </c>
      <c r="EM14" s="16">
        <v>1</v>
      </c>
      <c r="EN14" s="16">
        <v>0</v>
      </c>
      <c r="EO14" s="16">
        <v>2</v>
      </c>
      <c r="EP14" s="16">
        <v>0</v>
      </c>
      <c r="EQ14" s="21">
        <f t="shared" si="20"/>
        <v>3</v>
      </c>
      <c r="ER14" s="21">
        <f t="shared" si="21"/>
        <v>0</v>
      </c>
      <c r="ES14" s="16">
        <v>2</v>
      </c>
      <c r="ET14" s="16">
        <v>0</v>
      </c>
      <c r="EU14" s="16">
        <v>2</v>
      </c>
      <c r="EV14" s="16">
        <v>0</v>
      </c>
      <c r="EW14" s="21">
        <f t="shared" si="22"/>
        <v>4</v>
      </c>
      <c r="EX14" s="21">
        <f t="shared" si="34"/>
        <v>0</v>
      </c>
      <c r="EY14" s="21">
        <f t="shared" si="23"/>
        <v>7</v>
      </c>
      <c r="EZ14" s="21">
        <f t="shared" si="24"/>
        <v>0</v>
      </c>
      <c r="FA14" s="16">
        <v>0</v>
      </c>
      <c r="FB14" s="16">
        <v>0</v>
      </c>
      <c r="FC14" s="21">
        <f t="shared" si="25"/>
        <v>0</v>
      </c>
      <c r="FD14" s="16">
        <v>0</v>
      </c>
      <c r="FE14" s="16">
        <v>1</v>
      </c>
      <c r="FF14" s="16">
        <v>1</v>
      </c>
      <c r="FG14" s="16">
        <v>0</v>
      </c>
      <c r="FH14" s="16">
        <v>0</v>
      </c>
      <c r="FI14" s="16">
        <v>1</v>
      </c>
      <c r="FJ14" s="16">
        <v>1</v>
      </c>
      <c r="FK14" s="16">
        <v>1</v>
      </c>
      <c r="FL14" s="16">
        <v>0</v>
      </c>
      <c r="FM14" s="16">
        <v>0</v>
      </c>
      <c r="FN14" s="16">
        <v>0</v>
      </c>
      <c r="FO14" s="16">
        <v>0</v>
      </c>
      <c r="FP14" s="16">
        <v>0</v>
      </c>
      <c r="FQ14" s="16">
        <v>3</v>
      </c>
      <c r="FR14" s="16">
        <v>11</v>
      </c>
      <c r="FS14" s="21">
        <f t="shared" si="26"/>
        <v>11</v>
      </c>
      <c r="FT14" s="16">
        <v>1</v>
      </c>
      <c r="FU14" s="16">
        <v>0</v>
      </c>
      <c r="FV14" s="16">
        <v>0</v>
      </c>
      <c r="FW14" s="16">
        <v>1</v>
      </c>
      <c r="FX14" s="16">
        <v>0</v>
      </c>
      <c r="FY14" s="16">
        <v>0</v>
      </c>
      <c r="FZ14" s="16">
        <v>0</v>
      </c>
      <c r="GA14" s="16">
        <v>0</v>
      </c>
      <c r="GB14" s="16">
        <v>0</v>
      </c>
      <c r="GC14" s="16">
        <v>0</v>
      </c>
      <c r="GD14" s="16">
        <v>0</v>
      </c>
      <c r="GE14" s="16">
        <v>0</v>
      </c>
      <c r="GF14" s="16">
        <v>0</v>
      </c>
      <c r="GG14" s="16">
        <v>0</v>
      </c>
      <c r="GH14" s="16">
        <v>0</v>
      </c>
      <c r="GI14" s="16">
        <v>0</v>
      </c>
      <c r="GJ14" s="16">
        <v>0</v>
      </c>
      <c r="GK14" s="16">
        <v>0</v>
      </c>
      <c r="GL14" s="16">
        <v>0</v>
      </c>
      <c r="GM14" s="16">
        <v>0</v>
      </c>
      <c r="GN14" s="16">
        <v>3</v>
      </c>
      <c r="GO14" s="16">
        <v>3</v>
      </c>
      <c r="GP14" s="16">
        <v>0</v>
      </c>
      <c r="GQ14" s="16">
        <v>0</v>
      </c>
      <c r="GR14" s="16">
        <v>0</v>
      </c>
      <c r="GS14" s="16">
        <v>0</v>
      </c>
      <c r="GT14" s="16">
        <v>0</v>
      </c>
      <c r="GU14" s="16">
        <v>0</v>
      </c>
      <c r="GV14" s="16">
        <v>0</v>
      </c>
      <c r="GW14" s="16">
        <v>0</v>
      </c>
      <c r="GX14" s="16">
        <v>4</v>
      </c>
      <c r="GY14" s="16">
        <v>0</v>
      </c>
      <c r="GZ14" s="16">
        <v>0</v>
      </c>
      <c r="HA14" s="16">
        <v>3</v>
      </c>
      <c r="HB14" s="16">
        <v>0</v>
      </c>
      <c r="HC14" s="16">
        <v>0</v>
      </c>
      <c r="HD14" s="16">
        <v>0</v>
      </c>
      <c r="HE14" s="16">
        <v>1</v>
      </c>
      <c r="HF14" s="16">
        <v>1</v>
      </c>
      <c r="HG14" s="16">
        <v>1</v>
      </c>
      <c r="HH14" s="16">
        <v>0</v>
      </c>
      <c r="HI14" s="16">
        <v>0</v>
      </c>
      <c r="HJ14" s="16">
        <v>2</v>
      </c>
      <c r="HK14" s="16">
        <v>0</v>
      </c>
      <c r="HL14" s="16" t="s">
        <v>424</v>
      </c>
      <c r="HM14" s="16" t="s">
        <v>425</v>
      </c>
      <c r="HN14" s="16">
        <v>1</v>
      </c>
      <c r="HO14" s="16">
        <v>0</v>
      </c>
      <c r="HP14" s="16">
        <v>1</v>
      </c>
      <c r="HQ14" s="16" t="s">
        <v>426</v>
      </c>
      <c r="HR14" s="16">
        <v>1</v>
      </c>
      <c r="HS14" s="16"/>
      <c r="HT14" s="16">
        <v>0</v>
      </c>
      <c r="HU14" s="16">
        <v>1</v>
      </c>
      <c r="HV14" s="16">
        <v>1</v>
      </c>
      <c r="HW14" s="16">
        <v>0</v>
      </c>
      <c r="HX14" s="16">
        <v>0</v>
      </c>
      <c r="HY14" s="16">
        <v>0</v>
      </c>
      <c r="HZ14" s="16">
        <v>0</v>
      </c>
      <c r="IA14" s="16">
        <v>0</v>
      </c>
      <c r="IB14" s="16">
        <v>2</v>
      </c>
      <c r="IC14" s="16">
        <v>2</v>
      </c>
      <c r="ID14" s="16">
        <v>0</v>
      </c>
      <c r="IE14" s="16">
        <v>0</v>
      </c>
      <c r="IF14" s="16">
        <v>0</v>
      </c>
      <c r="IG14" s="16">
        <v>0</v>
      </c>
      <c r="IH14" s="16" t="s">
        <v>427</v>
      </c>
      <c r="II14" s="16">
        <v>0</v>
      </c>
      <c r="IJ14" s="16"/>
      <c r="IK14" s="16"/>
      <c r="IL14" s="16">
        <v>19000</v>
      </c>
      <c r="IM14" s="16"/>
      <c r="IN14" s="16">
        <v>1</v>
      </c>
      <c r="IO14" s="16"/>
      <c r="IP14" s="16"/>
      <c r="IQ14" s="16"/>
      <c r="IR14" s="16"/>
      <c r="IS14" s="16"/>
      <c r="IT14" s="16"/>
      <c r="IU14" s="16"/>
      <c r="IV14" s="16"/>
      <c r="IW14" s="16"/>
      <c r="IX14" s="16"/>
      <c r="IY14" s="51">
        <v>29948</v>
      </c>
      <c r="IZ14" s="7">
        <v>131.202856</v>
      </c>
      <c r="JA14" s="51">
        <v>17868</v>
      </c>
      <c r="JB14" s="7">
        <v>21.900575</v>
      </c>
      <c r="JC14" s="51">
        <v>3</v>
      </c>
      <c r="JD14" s="51">
        <v>1</v>
      </c>
      <c r="JE14" s="51">
        <v>18</v>
      </c>
      <c r="JF14" s="51">
        <v>4</v>
      </c>
      <c r="JG14" s="51">
        <v>11</v>
      </c>
      <c r="JH14" s="51">
        <v>15</v>
      </c>
      <c r="JI14" s="51">
        <v>0</v>
      </c>
      <c r="JJ14" s="51">
        <v>22.222222222222221</v>
      </c>
      <c r="JK14" s="51">
        <v>12.274732800023806</v>
      </c>
      <c r="JL14" s="51">
        <v>83.333333333333343</v>
      </c>
      <c r="JM14" s="51">
        <v>80.379652711218426</v>
      </c>
      <c r="JN14" s="38">
        <f>FS14/CF14</f>
        <v>11</v>
      </c>
      <c r="JO14" s="34">
        <f>EL14/CG14</f>
        <v>3</v>
      </c>
      <c r="JP14" s="40">
        <v>10</v>
      </c>
      <c r="JQ14" s="37">
        <f t="shared" si="27"/>
        <v>10</v>
      </c>
      <c r="JR14" s="39">
        <f t="shared" ref="JR14:JR29" si="37">JQ14-JP14</f>
        <v>0</v>
      </c>
      <c r="JS14" s="41">
        <f t="shared" si="28"/>
        <v>15</v>
      </c>
      <c r="JT14" s="43">
        <v>78.574661514990197</v>
      </c>
      <c r="JU14" s="43">
        <f t="shared" si="29"/>
        <v>80.379652711218426</v>
      </c>
      <c r="JV14" s="46">
        <f t="shared" si="30"/>
        <v>1.8049911962282295</v>
      </c>
      <c r="JW14" s="41">
        <f t="shared" si="31"/>
        <v>18</v>
      </c>
      <c r="JX14" s="40">
        <v>4</v>
      </c>
      <c r="JY14" s="40">
        <v>2</v>
      </c>
      <c r="JZ14" s="57">
        <f t="shared" si="32"/>
        <v>11</v>
      </c>
      <c r="KA14" s="40">
        <f t="shared" si="33"/>
        <v>4</v>
      </c>
      <c r="KB14" s="56">
        <f>FL14/FJ14*100</f>
        <v>0</v>
      </c>
    </row>
    <row r="15" spans="1:288" s="8" customFormat="1" ht="76.5" x14ac:dyDescent="0.25">
      <c r="A15" s="4">
        <v>2112</v>
      </c>
      <c r="B15" s="16" t="s">
        <v>212</v>
      </c>
      <c r="C15" s="16" t="s">
        <v>428</v>
      </c>
      <c r="D15" s="16" t="s">
        <v>429</v>
      </c>
      <c r="E15" s="20">
        <v>552</v>
      </c>
      <c r="F15" s="16" t="s">
        <v>733</v>
      </c>
      <c r="G15" s="16">
        <v>28401</v>
      </c>
      <c r="H15" s="16" t="s">
        <v>430</v>
      </c>
      <c r="I15" s="16" t="s">
        <v>431</v>
      </c>
      <c r="J15" s="16" t="s">
        <v>400</v>
      </c>
      <c r="K15" s="16" t="s">
        <v>432</v>
      </c>
      <c r="L15" s="16" t="s">
        <v>433</v>
      </c>
      <c r="M15" s="16" t="s">
        <v>210</v>
      </c>
      <c r="N15" s="16">
        <v>327710216</v>
      </c>
      <c r="O15" s="16" t="s">
        <v>434</v>
      </c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 t="s">
        <v>432</v>
      </c>
      <c r="AC15" s="16" t="s">
        <v>433</v>
      </c>
      <c r="AD15" s="16" t="s">
        <v>210</v>
      </c>
      <c r="AE15" s="16">
        <v>327710216</v>
      </c>
      <c r="AF15" s="16" t="s">
        <v>435</v>
      </c>
      <c r="AG15" s="29" t="s">
        <v>777</v>
      </c>
      <c r="AH15" s="16">
        <v>4</v>
      </c>
      <c r="AI15" s="16">
        <v>1</v>
      </c>
      <c r="AJ15" s="21">
        <f t="shared" si="0"/>
        <v>5</v>
      </c>
      <c r="AK15" s="16">
        <v>0</v>
      </c>
      <c r="AL15" s="21">
        <f t="shared" si="1"/>
        <v>5</v>
      </c>
      <c r="AM15" s="16">
        <v>5</v>
      </c>
      <c r="AN15" s="29">
        <v>4</v>
      </c>
      <c r="AO15" s="16">
        <v>2</v>
      </c>
      <c r="AP15" s="16">
        <v>1</v>
      </c>
      <c r="AQ15" s="21">
        <f t="shared" si="2"/>
        <v>7</v>
      </c>
      <c r="AR15" s="29">
        <f t="shared" si="3"/>
        <v>5</v>
      </c>
      <c r="AS15" s="16">
        <v>0</v>
      </c>
      <c r="AT15" s="16">
        <v>0</v>
      </c>
      <c r="AU15" s="21">
        <f t="shared" si="4"/>
        <v>7</v>
      </c>
      <c r="AV15" s="29">
        <f t="shared" si="5"/>
        <v>5</v>
      </c>
      <c r="AW15" s="16">
        <v>1</v>
      </c>
      <c r="AX15" s="16">
        <v>3</v>
      </c>
      <c r="AY15" s="16">
        <v>0</v>
      </c>
      <c r="AZ15" s="16">
        <v>0</v>
      </c>
      <c r="BA15" s="21">
        <f t="shared" si="6"/>
        <v>4</v>
      </c>
      <c r="BB15" s="16">
        <v>0</v>
      </c>
      <c r="BC15" s="16">
        <v>0</v>
      </c>
      <c r="BD15" s="16">
        <v>1</v>
      </c>
      <c r="BE15" s="16">
        <v>0</v>
      </c>
      <c r="BF15" s="16">
        <v>4</v>
      </c>
      <c r="BG15" s="16">
        <v>0</v>
      </c>
      <c r="BH15" s="16">
        <v>0</v>
      </c>
      <c r="BI15" s="16">
        <v>0</v>
      </c>
      <c r="BJ15" s="16">
        <v>0</v>
      </c>
      <c r="BK15" s="16">
        <v>5</v>
      </c>
      <c r="BL15" s="16">
        <v>0</v>
      </c>
      <c r="BM15" s="16">
        <v>0</v>
      </c>
      <c r="BN15" s="16">
        <v>0</v>
      </c>
      <c r="BO15" s="16">
        <v>3</v>
      </c>
      <c r="BP15" s="16">
        <v>2</v>
      </c>
      <c r="BQ15" s="16">
        <v>0</v>
      </c>
      <c r="BR15" s="16">
        <v>1</v>
      </c>
      <c r="BS15" s="16">
        <v>0</v>
      </c>
      <c r="BT15" s="16">
        <v>2</v>
      </c>
      <c r="BU15" s="16">
        <v>1</v>
      </c>
      <c r="BV15" s="16">
        <v>1</v>
      </c>
      <c r="BW15" s="16">
        <v>1</v>
      </c>
      <c r="BX15" s="16">
        <v>0</v>
      </c>
      <c r="BY15" s="16">
        <v>0</v>
      </c>
      <c r="BZ15" s="16">
        <v>1</v>
      </c>
      <c r="CA15" s="16">
        <v>0.25</v>
      </c>
      <c r="CB15" s="16">
        <v>1</v>
      </c>
      <c r="CC15" s="16">
        <v>0</v>
      </c>
      <c r="CD15" s="16">
        <v>1</v>
      </c>
      <c r="CE15" s="16">
        <v>0.25</v>
      </c>
      <c r="CF15" s="16">
        <v>1.5</v>
      </c>
      <c r="CG15" s="16">
        <v>0.5</v>
      </c>
      <c r="CH15" s="16">
        <v>0.5</v>
      </c>
      <c r="CI15" s="16">
        <v>0.25</v>
      </c>
      <c r="CJ15" s="16">
        <v>0.5</v>
      </c>
      <c r="CK15" s="16" t="s">
        <v>436</v>
      </c>
      <c r="CL15" s="16">
        <v>0</v>
      </c>
      <c r="CM15" s="16">
        <v>0</v>
      </c>
      <c r="CN15" s="16">
        <v>0</v>
      </c>
      <c r="CO15" s="16">
        <v>0.5</v>
      </c>
      <c r="CP15" s="16">
        <v>0.25</v>
      </c>
      <c r="CQ15" s="16"/>
      <c r="CR15" s="16"/>
      <c r="CS15" s="16"/>
      <c r="CT15" s="16"/>
      <c r="CU15" s="16"/>
      <c r="CV15" s="16">
        <v>0.75</v>
      </c>
      <c r="CW15" s="16">
        <v>0.75</v>
      </c>
      <c r="CX15" s="16">
        <v>0</v>
      </c>
      <c r="CY15" s="29">
        <f t="shared" si="7"/>
        <v>4.75</v>
      </c>
      <c r="CZ15" s="21">
        <f t="shared" si="8"/>
        <v>1</v>
      </c>
      <c r="DA15" s="29">
        <f t="shared" si="9"/>
        <v>5.75</v>
      </c>
      <c r="DB15" s="29">
        <f t="shared" si="10"/>
        <v>5.75</v>
      </c>
      <c r="DC15" s="16">
        <v>1</v>
      </c>
      <c r="DD15" s="16">
        <v>2</v>
      </c>
      <c r="DE15" s="16" t="s">
        <v>437</v>
      </c>
      <c r="DF15" s="16">
        <v>0</v>
      </c>
      <c r="DG15" s="16">
        <v>0</v>
      </c>
      <c r="DH15" s="16"/>
      <c r="DI15" s="16" t="s">
        <v>438</v>
      </c>
      <c r="DJ15" s="16" t="s">
        <v>741</v>
      </c>
      <c r="DK15" s="16" t="s">
        <v>439</v>
      </c>
      <c r="DL15" s="16">
        <v>0</v>
      </c>
      <c r="DM15" s="16">
        <v>0</v>
      </c>
      <c r="DN15" s="16">
        <v>0</v>
      </c>
      <c r="DO15" s="16">
        <v>0</v>
      </c>
      <c r="DP15" s="16">
        <v>0</v>
      </c>
      <c r="DQ15" s="16"/>
      <c r="DR15" s="16">
        <v>0</v>
      </c>
      <c r="DS15" s="16">
        <v>0</v>
      </c>
      <c r="DT15" s="16">
        <v>0</v>
      </c>
      <c r="DU15" s="16">
        <v>5</v>
      </c>
      <c r="DV15" s="16">
        <v>0</v>
      </c>
      <c r="DW15" s="16">
        <v>1</v>
      </c>
      <c r="DX15" s="21">
        <f t="shared" si="11"/>
        <v>5</v>
      </c>
      <c r="DY15" s="21">
        <f t="shared" si="12"/>
        <v>0</v>
      </c>
      <c r="DZ15" s="21">
        <f t="shared" si="13"/>
        <v>1</v>
      </c>
      <c r="EA15" s="16">
        <v>1</v>
      </c>
      <c r="EB15" s="16">
        <v>0</v>
      </c>
      <c r="EC15" s="16">
        <v>2</v>
      </c>
      <c r="ED15" s="16">
        <v>30</v>
      </c>
      <c r="EE15" s="16">
        <v>0</v>
      </c>
      <c r="EF15" s="16">
        <v>1</v>
      </c>
      <c r="EG15" s="21">
        <f t="shared" si="14"/>
        <v>31</v>
      </c>
      <c r="EH15" s="21">
        <f t="shared" si="15"/>
        <v>0</v>
      </c>
      <c r="EI15" s="21">
        <f t="shared" si="16"/>
        <v>3</v>
      </c>
      <c r="EJ15" s="21">
        <f t="shared" si="17"/>
        <v>36</v>
      </c>
      <c r="EK15" s="21">
        <f t="shared" si="18"/>
        <v>0</v>
      </c>
      <c r="EL15" s="21">
        <f t="shared" si="19"/>
        <v>4</v>
      </c>
      <c r="EM15" s="16">
        <v>3</v>
      </c>
      <c r="EN15" s="16">
        <v>0</v>
      </c>
      <c r="EO15" s="16">
        <v>8</v>
      </c>
      <c r="EP15" s="16">
        <v>0</v>
      </c>
      <c r="EQ15" s="21">
        <f t="shared" si="20"/>
        <v>11</v>
      </c>
      <c r="ER15" s="21">
        <f t="shared" si="21"/>
        <v>0</v>
      </c>
      <c r="ES15" s="16">
        <v>0</v>
      </c>
      <c r="ET15" s="16">
        <v>0</v>
      </c>
      <c r="EU15" s="16">
        <v>0</v>
      </c>
      <c r="EV15" s="16">
        <v>0</v>
      </c>
      <c r="EW15" s="21">
        <f t="shared" si="22"/>
        <v>0</v>
      </c>
      <c r="EX15" s="21">
        <f t="shared" si="34"/>
        <v>0</v>
      </c>
      <c r="EY15" s="21">
        <f t="shared" si="23"/>
        <v>11</v>
      </c>
      <c r="EZ15" s="21">
        <f t="shared" si="24"/>
        <v>0</v>
      </c>
      <c r="FA15" s="16">
        <v>0</v>
      </c>
      <c r="FB15" s="16">
        <v>0</v>
      </c>
      <c r="FC15" s="21">
        <f t="shared" si="25"/>
        <v>0</v>
      </c>
      <c r="FD15" s="16">
        <v>3</v>
      </c>
      <c r="FE15" s="16">
        <v>9</v>
      </c>
      <c r="FF15" s="16">
        <v>0</v>
      </c>
      <c r="FG15" s="16">
        <v>0</v>
      </c>
      <c r="FH15" s="16">
        <v>0</v>
      </c>
      <c r="FI15" s="16">
        <v>2</v>
      </c>
      <c r="FJ15" s="16">
        <v>9</v>
      </c>
      <c r="FK15" s="16">
        <v>32</v>
      </c>
      <c r="FL15" s="16">
        <v>0</v>
      </c>
      <c r="FM15" s="16">
        <v>1</v>
      </c>
      <c r="FN15" s="16">
        <v>0</v>
      </c>
      <c r="FO15" s="16">
        <v>5</v>
      </c>
      <c r="FP15" s="16">
        <v>0</v>
      </c>
      <c r="FQ15" s="16">
        <v>69</v>
      </c>
      <c r="FR15" s="16">
        <v>2</v>
      </c>
      <c r="FS15" s="21">
        <f t="shared" si="26"/>
        <v>47</v>
      </c>
      <c r="FT15" s="16">
        <v>0</v>
      </c>
      <c r="FU15" s="16">
        <v>0</v>
      </c>
      <c r="FV15" s="16">
        <v>0</v>
      </c>
      <c r="FW15" s="16">
        <v>0</v>
      </c>
      <c r="FX15" s="16">
        <v>0</v>
      </c>
      <c r="FY15" s="16">
        <v>0</v>
      </c>
      <c r="FZ15" s="16">
        <v>0</v>
      </c>
      <c r="GA15" s="16">
        <v>0</v>
      </c>
      <c r="GB15" s="16">
        <v>0</v>
      </c>
      <c r="GC15" s="16">
        <v>0</v>
      </c>
      <c r="GD15" s="16">
        <v>0</v>
      </c>
      <c r="GE15" s="16">
        <v>0</v>
      </c>
      <c r="GF15" s="16">
        <v>0</v>
      </c>
      <c r="GG15" s="16">
        <v>0</v>
      </c>
      <c r="GH15" s="16">
        <v>0</v>
      </c>
      <c r="GI15" s="16">
        <v>0</v>
      </c>
      <c r="GJ15" s="16">
        <v>0</v>
      </c>
      <c r="GK15" s="16">
        <v>0</v>
      </c>
      <c r="GL15" s="16">
        <v>0</v>
      </c>
      <c r="GM15" s="16">
        <v>0</v>
      </c>
      <c r="GN15" s="16">
        <v>0</v>
      </c>
      <c r="GO15" s="16">
        <v>0</v>
      </c>
      <c r="GP15" s="16">
        <v>0</v>
      </c>
      <c r="GQ15" s="16">
        <v>0</v>
      </c>
      <c r="GR15" s="16">
        <v>0</v>
      </c>
      <c r="GS15" s="16">
        <v>0</v>
      </c>
      <c r="GT15" s="16">
        <v>0</v>
      </c>
      <c r="GU15" s="16">
        <v>0</v>
      </c>
      <c r="GV15" s="16">
        <v>0</v>
      </c>
      <c r="GW15" s="16">
        <v>0</v>
      </c>
      <c r="GX15" s="16">
        <v>4</v>
      </c>
      <c r="GY15" s="16" t="s">
        <v>440</v>
      </c>
      <c r="GZ15" s="16" t="s">
        <v>441</v>
      </c>
      <c r="HA15" s="16">
        <v>3</v>
      </c>
      <c r="HB15" s="16" t="s">
        <v>442</v>
      </c>
      <c r="HC15" s="16" t="s">
        <v>443</v>
      </c>
      <c r="HD15" s="16" t="s">
        <v>444</v>
      </c>
      <c r="HE15" s="16">
        <v>1</v>
      </c>
      <c r="HF15" s="16">
        <v>1</v>
      </c>
      <c r="HG15" s="16">
        <v>1</v>
      </c>
      <c r="HH15" s="16">
        <v>1</v>
      </c>
      <c r="HI15" s="16" t="s">
        <v>445</v>
      </c>
      <c r="HJ15" s="16">
        <v>2</v>
      </c>
      <c r="HK15" s="16" t="s">
        <v>446</v>
      </c>
      <c r="HL15" s="16">
        <v>0</v>
      </c>
      <c r="HM15" s="16" t="s">
        <v>447</v>
      </c>
      <c r="HN15" s="16">
        <v>1</v>
      </c>
      <c r="HO15" s="16" t="s">
        <v>448</v>
      </c>
      <c r="HP15" s="16">
        <v>1</v>
      </c>
      <c r="HQ15" s="16" t="s">
        <v>449</v>
      </c>
      <c r="HR15" s="16">
        <v>2</v>
      </c>
      <c r="HS15" s="16" t="s">
        <v>450</v>
      </c>
      <c r="HT15" s="16">
        <v>1</v>
      </c>
      <c r="HU15" s="16">
        <v>0</v>
      </c>
      <c r="HV15" s="16">
        <v>1</v>
      </c>
      <c r="HW15" s="16">
        <v>1</v>
      </c>
      <c r="HX15" s="16">
        <v>0</v>
      </c>
      <c r="HY15" s="16">
        <v>1</v>
      </c>
      <c r="HZ15" s="16">
        <v>2</v>
      </c>
      <c r="IA15" s="16">
        <v>0</v>
      </c>
      <c r="IB15" s="16">
        <v>1</v>
      </c>
      <c r="IC15" s="16">
        <v>1</v>
      </c>
      <c r="ID15" s="16">
        <v>0</v>
      </c>
      <c r="IE15" s="16">
        <v>0</v>
      </c>
      <c r="IF15" s="16">
        <v>0</v>
      </c>
      <c r="IG15" s="16">
        <v>0</v>
      </c>
      <c r="IH15" s="16" t="s">
        <v>451</v>
      </c>
      <c r="II15" s="16">
        <v>0</v>
      </c>
      <c r="IJ15" s="25">
        <v>50010</v>
      </c>
      <c r="IK15" s="16">
        <v>642.67999999999995</v>
      </c>
      <c r="IL15" s="25">
        <v>20488</v>
      </c>
      <c r="IM15" s="16">
        <v>33.1</v>
      </c>
      <c r="IN15" s="16">
        <v>5</v>
      </c>
      <c r="IO15" s="16">
        <v>3</v>
      </c>
      <c r="IP15" s="16">
        <v>51</v>
      </c>
      <c r="IQ15" s="16" t="s">
        <v>452</v>
      </c>
      <c r="IR15" s="16">
        <v>31</v>
      </c>
      <c r="IS15" s="16">
        <v>39</v>
      </c>
      <c r="IT15" s="16">
        <v>0</v>
      </c>
      <c r="IU15" s="23">
        <v>0.15</v>
      </c>
      <c r="IV15" s="23">
        <v>0.15</v>
      </c>
      <c r="IW15" s="23">
        <v>0.75</v>
      </c>
      <c r="IX15" s="23">
        <v>0.75</v>
      </c>
      <c r="IY15" s="51">
        <v>49909</v>
      </c>
      <c r="IZ15" s="7">
        <v>642.71249299999999</v>
      </c>
      <c r="JA15" s="51">
        <v>21295</v>
      </c>
      <c r="JB15" s="7">
        <v>33.049565000000001</v>
      </c>
      <c r="JC15" s="51">
        <v>6</v>
      </c>
      <c r="JD15" s="51">
        <v>3</v>
      </c>
      <c r="JE15" s="51">
        <v>51</v>
      </c>
      <c r="JF15" s="51">
        <v>7</v>
      </c>
      <c r="JG15" s="51">
        <v>31</v>
      </c>
      <c r="JH15" s="51">
        <v>38</v>
      </c>
      <c r="JI15" s="51">
        <v>0</v>
      </c>
      <c r="JJ15" s="51">
        <v>13.725490196078432</v>
      </c>
      <c r="JK15" s="51">
        <v>11.666180573216273</v>
      </c>
      <c r="JL15" s="51">
        <v>74.509803921568633</v>
      </c>
      <c r="JM15" s="51">
        <v>80.822717102528756</v>
      </c>
      <c r="JN15" s="38">
        <f>FS15/CF15</f>
        <v>31.333333333333332</v>
      </c>
      <c r="JO15" s="34">
        <f>EL15/CG15</f>
        <v>8</v>
      </c>
      <c r="JP15" s="40">
        <v>6</v>
      </c>
      <c r="JQ15" s="37">
        <f t="shared" si="27"/>
        <v>5</v>
      </c>
      <c r="JR15" s="39">
        <f t="shared" si="37"/>
        <v>-1</v>
      </c>
      <c r="JS15" s="41">
        <f t="shared" si="28"/>
        <v>38</v>
      </c>
      <c r="JT15" s="43">
        <v>78.892258283829563</v>
      </c>
      <c r="JU15" s="43">
        <f t="shared" si="29"/>
        <v>80.822717102528756</v>
      </c>
      <c r="JV15" s="46">
        <f t="shared" si="30"/>
        <v>1.9304588186991936</v>
      </c>
      <c r="JW15" s="41">
        <f t="shared" si="31"/>
        <v>51</v>
      </c>
      <c r="JX15" s="42">
        <v>5</v>
      </c>
      <c r="JY15" s="40">
        <v>5</v>
      </c>
      <c r="JZ15" s="57">
        <f t="shared" si="32"/>
        <v>9.4</v>
      </c>
      <c r="KA15" s="40">
        <f t="shared" si="33"/>
        <v>2</v>
      </c>
      <c r="KB15" s="56">
        <f>FL15/FJ15*100</f>
        <v>0</v>
      </c>
    </row>
    <row r="16" spans="1:288" s="8" customFormat="1" ht="38.25" x14ac:dyDescent="0.25">
      <c r="A16" s="4">
        <v>2113</v>
      </c>
      <c r="B16" s="16" t="s">
        <v>212</v>
      </c>
      <c r="C16" s="16" t="s">
        <v>453</v>
      </c>
      <c r="D16" s="16" t="s">
        <v>240</v>
      </c>
      <c r="E16" s="20" t="s">
        <v>734</v>
      </c>
      <c r="F16" s="16" t="s">
        <v>454</v>
      </c>
      <c r="G16" s="16">
        <v>28922</v>
      </c>
      <c r="H16" s="16" t="s">
        <v>455</v>
      </c>
      <c r="I16" s="16" t="s">
        <v>456</v>
      </c>
      <c r="J16" s="16" t="s">
        <v>457</v>
      </c>
      <c r="K16" s="16" t="s">
        <v>458</v>
      </c>
      <c r="L16" s="16" t="s">
        <v>459</v>
      </c>
      <c r="M16" s="16" t="s">
        <v>210</v>
      </c>
      <c r="N16" s="16">
        <v>325510227</v>
      </c>
      <c r="O16" s="16" t="s">
        <v>460</v>
      </c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 t="s">
        <v>461</v>
      </c>
      <c r="AC16" s="16" t="s">
        <v>283</v>
      </c>
      <c r="AD16" s="16" t="s">
        <v>210</v>
      </c>
      <c r="AE16" s="16">
        <v>325510209</v>
      </c>
      <c r="AF16" s="16" t="s">
        <v>462</v>
      </c>
      <c r="AG16" s="21" t="s">
        <v>777</v>
      </c>
      <c r="AH16" s="16">
        <v>1</v>
      </c>
      <c r="AI16" s="16">
        <v>1</v>
      </c>
      <c r="AJ16" s="21">
        <f t="shared" si="0"/>
        <v>2</v>
      </c>
      <c r="AK16" s="16">
        <v>0</v>
      </c>
      <c r="AL16" s="21">
        <f t="shared" si="1"/>
        <v>2</v>
      </c>
      <c r="AM16" s="16">
        <v>2</v>
      </c>
      <c r="AN16" s="16">
        <v>1</v>
      </c>
      <c r="AO16" s="16">
        <v>0</v>
      </c>
      <c r="AP16" s="29">
        <v>1</v>
      </c>
      <c r="AQ16" s="21">
        <f t="shared" si="2"/>
        <v>2</v>
      </c>
      <c r="AR16" s="29">
        <f t="shared" si="3"/>
        <v>2</v>
      </c>
      <c r="AS16" s="16">
        <v>0</v>
      </c>
      <c r="AT16" s="16">
        <v>0</v>
      </c>
      <c r="AU16" s="21">
        <f t="shared" si="4"/>
        <v>2</v>
      </c>
      <c r="AV16" s="29">
        <f t="shared" si="5"/>
        <v>2</v>
      </c>
      <c r="AW16" s="16">
        <v>0</v>
      </c>
      <c r="AX16" s="16">
        <v>0</v>
      </c>
      <c r="AY16" s="16">
        <v>0</v>
      </c>
      <c r="AZ16" s="16">
        <v>1</v>
      </c>
      <c r="BA16" s="21">
        <f t="shared" si="6"/>
        <v>1</v>
      </c>
      <c r="BB16" s="16">
        <v>0</v>
      </c>
      <c r="BC16" s="16">
        <v>1</v>
      </c>
      <c r="BD16" s="16">
        <v>0</v>
      </c>
      <c r="BE16" s="16">
        <v>0</v>
      </c>
      <c r="BF16" s="16">
        <v>1</v>
      </c>
      <c r="BG16" s="16">
        <v>0</v>
      </c>
      <c r="BH16" s="16">
        <v>0</v>
      </c>
      <c r="BI16" s="16">
        <v>2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2</v>
      </c>
      <c r="BP16" s="16">
        <v>0</v>
      </c>
      <c r="BQ16" s="16">
        <v>0</v>
      </c>
      <c r="BR16" s="16">
        <v>1</v>
      </c>
      <c r="BS16" s="16">
        <v>0</v>
      </c>
      <c r="BT16" s="16">
        <v>3</v>
      </c>
      <c r="BU16" s="16">
        <v>1</v>
      </c>
      <c r="BV16" s="16">
        <v>0</v>
      </c>
      <c r="BW16" s="16">
        <v>1</v>
      </c>
      <c r="BX16" s="16">
        <v>0</v>
      </c>
      <c r="BY16" s="16">
        <v>1</v>
      </c>
      <c r="BZ16" s="16">
        <v>0</v>
      </c>
      <c r="CA16" s="16">
        <v>1</v>
      </c>
      <c r="CB16" s="16">
        <v>1</v>
      </c>
      <c r="CC16" s="16">
        <v>0</v>
      </c>
      <c r="CD16" s="16">
        <v>1</v>
      </c>
      <c r="CE16" s="16">
        <v>1</v>
      </c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21">
        <f t="shared" si="7"/>
        <v>1</v>
      </c>
      <c r="CZ16" s="29">
        <f t="shared" si="8"/>
        <v>0</v>
      </c>
      <c r="DA16" s="29">
        <f t="shared" si="9"/>
        <v>1</v>
      </c>
      <c r="DB16" s="29">
        <f t="shared" si="10"/>
        <v>1</v>
      </c>
      <c r="DC16" s="16">
        <v>0</v>
      </c>
      <c r="DD16" s="16">
        <v>0</v>
      </c>
      <c r="DE16" s="16">
        <v>0</v>
      </c>
      <c r="DF16" s="16">
        <v>0</v>
      </c>
      <c r="DG16" s="16">
        <v>0</v>
      </c>
      <c r="DH16" s="16"/>
      <c r="DI16" s="16" t="s">
        <v>463</v>
      </c>
      <c r="DJ16" s="16" t="s">
        <v>741</v>
      </c>
      <c r="DK16" s="16" t="s">
        <v>464</v>
      </c>
      <c r="DL16" s="16">
        <v>0</v>
      </c>
      <c r="DM16" s="16">
        <v>0</v>
      </c>
      <c r="DN16" s="16">
        <v>0</v>
      </c>
      <c r="DO16" s="16">
        <v>1</v>
      </c>
      <c r="DP16" s="16">
        <v>0</v>
      </c>
      <c r="DQ16" s="16"/>
      <c r="DR16" s="16">
        <v>0</v>
      </c>
      <c r="DS16" s="16">
        <v>0</v>
      </c>
      <c r="DT16" s="16">
        <v>0</v>
      </c>
      <c r="DU16" s="16">
        <v>0</v>
      </c>
      <c r="DV16" s="16">
        <v>0</v>
      </c>
      <c r="DW16" s="16">
        <v>0</v>
      </c>
      <c r="DX16" s="21">
        <f t="shared" si="11"/>
        <v>0</v>
      </c>
      <c r="DY16" s="21">
        <f t="shared" si="12"/>
        <v>0</v>
      </c>
      <c r="DZ16" s="21">
        <f t="shared" si="13"/>
        <v>0</v>
      </c>
      <c r="EA16" s="16">
        <v>1</v>
      </c>
      <c r="EB16" s="16">
        <v>0</v>
      </c>
      <c r="EC16" s="16">
        <v>0</v>
      </c>
      <c r="ED16" s="16">
        <v>3</v>
      </c>
      <c r="EE16" s="16">
        <v>1</v>
      </c>
      <c r="EF16" s="16">
        <v>0</v>
      </c>
      <c r="EG16" s="21">
        <f t="shared" si="14"/>
        <v>4</v>
      </c>
      <c r="EH16" s="21">
        <f t="shared" si="15"/>
        <v>1</v>
      </c>
      <c r="EI16" s="21">
        <f t="shared" si="16"/>
        <v>0</v>
      </c>
      <c r="EJ16" s="21">
        <f t="shared" si="17"/>
        <v>4</v>
      </c>
      <c r="EK16" s="21">
        <f t="shared" si="18"/>
        <v>1</v>
      </c>
      <c r="EL16" s="21">
        <f t="shared" si="19"/>
        <v>0</v>
      </c>
      <c r="EM16" s="16">
        <v>0</v>
      </c>
      <c r="EN16" s="16">
        <v>0</v>
      </c>
      <c r="EO16" s="16">
        <v>0</v>
      </c>
      <c r="EP16" s="16">
        <v>0</v>
      </c>
      <c r="EQ16" s="21">
        <f t="shared" si="20"/>
        <v>0</v>
      </c>
      <c r="ER16" s="21">
        <f t="shared" si="21"/>
        <v>0</v>
      </c>
      <c r="ES16" s="16">
        <v>0</v>
      </c>
      <c r="ET16" s="16">
        <v>1</v>
      </c>
      <c r="EU16" s="16">
        <v>1</v>
      </c>
      <c r="EV16" s="16">
        <v>0</v>
      </c>
      <c r="EW16" s="21">
        <f t="shared" si="22"/>
        <v>1</v>
      </c>
      <c r="EX16" s="21">
        <f t="shared" si="34"/>
        <v>0</v>
      </c>
      <c r="EY16" s="21">
        <f t="shared" si="23"/>
        <v>1</v>
      </c>
      <c r="EZ16" s="21">
        <f t="shared" si="24"/>
        <v>0</v>
      </c>
      <c r="FA16" s="16">
        <v>0</v>
      </c>
      <c r="FB16" s="16">
        <v>0</v>
      </c>
      <c r="FC16" s="21">
        <f t="shared" si="25"/>
        <v>0</v>
      </c>
      <c r="FD16" s="16">
        <v>1</v>
      </c>
      <c r="FE16" s="16">
        <v>1</v>
      </c>
      <c r="FF16" s="16">
        <v>0</v>
      </c>
      <c r="FG16" s="16">
        <v>0</v>
      </c>
      <c r="FH16" s="16">
        <v>0</v>
      </c>
      <c r="FI16" s="16">
        <v>0</v>
      </c>
      <c r="FJ16" s="16">
        <v>0</v>
      </c>
      <c r="FK16" s="16">
        <v>0</v>
      </c>
      <c r="FL16" s="16">
        <v>0</v>
      </c>
      <c r="FM16" s="16">
        <v>0</v>
      </c>
      <c r="FN16" s="16">
        <v>0</v>
      </c>
      <c r="FO16" s="16">
        <v>0</v>
      </c>
      <c r="FP16" s="16">
        <v>0</v>
      </c>
      <c r="FQ16" s="16">
        <v>113</v>
      </c>
      <c r="FR16" s="16">
        <v>0</v>
      </c>
      <c r="FS16" s="21">
        <f t="shared" si="26"/>
        <v>6</v>
      </c>
      <c r="FT16" s="16">
        <v>0</v>
      </c>
      <c r="FU16" s="16">
        <v>0</v>
      </c>
      <c r="FV16" s="16">
        <v>0</v>
      </c>
      <c r="FW16" s="16">
        <v>0</v>
      </c>
      <c r="FX16" s="16">
        <v>0</v>
      </c>
      <c r="FY16" s="16">
        <v>0</v>
      </c>
      <c r="FZ16" s="16">
        <v>0</v>
      </c>
      <c r="GA16" s="16">
        <v>0</v>
      </c>
      <c r="GB16" s="16">
        <v>0</v>
      </c>
      <c r="GC16" s="16">
        <v>0</v>
      </c>
      <c r="GD16" s="16">
        <v>0</v>
      </c>
      <c r="GE16" s="16">
        <v>0</v>
      </c>
      <c r="GF16" s="16">
        <v>0</v>
      </c>
      <c r="GG16" s="16">
        <v>0</v>
      </c>
      <c r="GH16" s="16">
        <v>0</v>
      </c>
      <c r="GI16" s="16">
        <v>0</v>
      </c>
      <c r="GJ16" s="16">
        <v>0</v>
      </c>
      <c r="GK16" s="16">
        <v>0</v>
      </c>
      <c r="GL16" s="16">
        <v>0</v>
      </c>
      <c r="GM16" s="16">
        <v>0</v>
      </c>
      <c r="GN16" s="16">
        <v>16</v>
      </c>
      <c r="GO16" s="16">
        <v>16</v>
      </c>
      <c r="GP16" s="16">
        <v>0</v>
      </c>
      <c r="GQ16" s="16">
        <v>0</v>
      </c>
      <c r="GR16" s="16">
        <v>0</v>
      </c>
      <c r="GS16" s="16">
        <v>0</v>
      </c>
      <c r="GT16" s="16">
        <v>0</v>
      </c>
      <c r="GU16" s="16">
        <v>0</v>
      </c>
      <c r="GV16" s="16">
        <v>0</v>
      </c>
      <c r="GW16" s="16">
        <v>0</v>
      </c>
      <c r="GX16" s="16">
        <v>3</v>
      </c>
      <c r="GY16" s="16" t="s">
        <v>465</v>
      </c>
      <c r="GZ16" s="16" t="s">
        <v>466</v>
      </c>
      <c r="HA16" s="16">
        <v>3</v>
      </c>
      <c r="HB16" s="16" t="s">
        <v>467</v>
      </c>
      <c r="HC16" s="16" t="s">
        <v>468</v>
      </c>
      <c r="HD16" s="16" t="s">
        <v>469</v>
      </c>
      <c r="HE16" s="16">
        <v>1</v>
      </c>
      <c r="HF16" s="16">
        <v>1</v>
      </c>
      <c r="HG16" s="16">
        <v>0</v>
      </c>
      <c r="HH16" s="16">
        <v>0</v>
      </c>
      <c r="HI16" s="16">
        <v>0</v>
      </c>
      <c r="HJ16" s="16">
        <v>2</v>
      </c>
      <c r="HK16" s="16" t="s">
        <v>470</v>
      </c>
      <c r="HL16" s="16" t="s">
        <v>471</v>
      </c>
      <c r="HM16" s="16" t="s">
        <v>472</v>
      </c>
      <c r="HN16" s="16">
        <v>1</v>
      </c>
      <c r="HO16" s="16" t="s">
        <v>473</v>
      </c>
      <c r="HP16" s="16">
        <v>0</v>
      </c>
      <c r="HQ16" s="16">
        <v>0</v>
      </c>
      <c r="HR16" s="16">
        <v>5</v>
      </c>
      <c r="HS16" s="16" t="s">
        <v>179</v>
      </c>
      <c r="HT16" s="16">
        <v>1</v>
      </c>
      <c r="HU16" s="16">
        <v>0</v>
      </c>
      <c r="HV16" s="16">
        <v>1</v>
      </c>
      <c r="HW16" s="16">
        <v>0</v>
      </c>
      <c r="HX16" s="16">
        <v>0</v>
      </c>
      <c r="HY16" s="16">
        <v>0</v>
      </c>
      <c r="HZ16" s="16">
        <v>24</v>
      </c>
      <c r="IA16" s="16" t="s">
        <v>474</v>
      </c>
      <c r="IB16" s="16">
        <v>0</v>
      </c>
      <c r="IC16" s="16">
        <v>0</v>
      </c>
      <c r="ID16" s="16">
        <v>1</v>
      </c>
      <c r="IE16" s="16">
        <v>0</v>
      </c>
      <c r="IF16" s="16">
        <v>1</v>
      </c>
      <c r="IG16" s="16">
        <v>0</v>
      </c>
      <c r="IH16" s="16" t="s">
        <v>475</v>
      </c>
      <c r="II16" s="16">
        <v>0</v>
      </c>
      <c r="IJ16" s="16">
        <v>22483</v>
      </c>
      <c r="IK16" s="16">
        <v>120.9</v>
      </c>
      <c r="IL16" s="16">
        <v>8657</v>
      </c>
      <c r="IM16" s="16">
        <v>30.6</v>
      </c>
      <c r="IN16" s="16">
        <v>2</v>
      </c>
      <c r="IO16" s="16">
        <v>1</v>
      </c>
      <c r="IP16" s="16">
        <v>9</v>
      </c>
      <c r="IQ16" s="16">
        <v>3</v>
      </c>
      <c r="IR16" s="16">
        <v>6</v>
      </c>
      <c r="IS16" s="16">
        <v>9</v>
      </c>
      <c r="IT16" s="16">
        <v>0</v>
      </c>
      <c r="IU16" s="16" t="s">
        <v>476</v>
      </c>
      <c r="IV16" s="16">
        <v>3</v>
      </c>
      <c r="IW16" s="16" t="s">
        <v>477</v>
      </c>
      <c r="IX16" s="16">
        <v>9</v>
      </c>
      <c r="IY16" s="51">
        <v>22123</v>
      </c>
      <c r="IZ16" s="7">
        <v>121.200762</v>
      </c>
      <c r="JA16" s="51">
        <v>8657</v>
      </c>
      <c r="JB16" s="7">
        <v>33.771673</v>
      </c>
      <c r="JC16" s="51">
        <v>2</v>
      </c>
      <c r="JD16" s="51">
        <v>1</v>
      </c>
      <c r="JE16" s="51">
        <v>9</v>
      </c>
      <c r="JF16" s="51">
        <v>3</v>
      </c>
      <c r="JG16" s="51">
        <v>5</v>
      </c>
      <c r="JH16" s="51">
        <v>8</v>
      </c>
      <c r="JI16" s="51">
        <v>0</v>
      </c>
      <c r="JJ16" s="51">
        <v>33.333333333333329</v>
      </c>
      <c r="JK16" s="51">
        <v>18.630410921013844</v>
      </c>
      <c r="JL16" s="51">
        <v>88.888888888888886</v>
      </c>
      <c r="JM16" s="51">
        <v>90.784825263722354</v>
      </c>
      <c r="JN16" s="15">
        <v>-1</v>
      </c>
      <c r="JO16" s="34">
        <v>0</v>
      </c>
      <c r="JP16" s="40">
        <v>2</v>
      </c>
      <c r="JQ16" s="37">
        <f t="shared" si="27"/>
        <v>2</v>
      </c>
      <c r="JR16" s="39">
        <f t="shared" si="37"/>
        <v>0</v>
      </c>
      <c r="JS16" s="41">
        <f t="shared" si="28"/>
        <v>8</v>
      </c>
      <c r="JT16" s="43">
        <v>81.995029041154055</v>
      </c>
      <c r="JU16" s="43">
        <f t="shared" si="29"/>
        <v>90.784825263722354</v>
      </c>
      <c r="JV16" s="46">
        <f t="shared" si="30"/>
        <v>8.7897962225682988</v>
      </c>
      <c r="JW16" s="41">
        <f t="shared" si="31"/>
        <v>9</v>
      </c>
      <c r="JX16" s="42">
        <v>5</v>
      </c>
      <c r="JY16" s="40">
        <v>3</v>
      </c>
      <c r="JZ16" s="57">
        <f t="shared" si="32"/>
        <v>3</v>
      </c>
      <c r="KA16" s="40">
        <f t="shared" si="33"/>
        <v>0</v>
      </c>
      <c r="KB16" s="56">
        <v>0</v>
      </c>
    </row>
    <row r="17" spans="1:288" s="8" customFormat="1" ht="25.5" x14ac:dyDescent="0.25">
      <c r="A17" s="4">
        <v>2114</v>
      </c>
      <c r="B17" s="16" t="s">
        <v>212</v>
      </c>
      <c r="C17" s="16" t="s">
        <v>478</v>
      </c>
      <c r="D17" s="16" t="s">
        <v>723</v>
      </c>
      <c r="E17" s="20" t="s">
        <v>726</v>
      </c>
      <c r="F17" s="16" t="s">
        <v>479</v>
      </c>
      <c r="G17" s="16">
        <v>27601</v>
      </c>
      <c r="H17" s="16" t="s">
        <v>480</v>
      </c>
      <c r="I17" s="16" t="s">
        <v>481</v>
      </c>
      <c r="J17" s="16" t="s">
        <v>482</v>
      </c>
      <c r="K17" s="16" t="s">
        <v>483</v>
      </c>
      <c r="L17" s="16" t="s">
        <v>267</v>
      </c>
      <c r="M17" s="16"/>
      <c r="N17" s="16">
        <v>315635351</v>
      </c>
      <c r="O17" s="16" t="s">
        <v>484</v>
      </c>
      <c r="P17" s="16" t="s">
        <v>485</v>
      </c>
      <c r="Q17" s="16" t="s">
        <v>486</v>
      </c>
      <c r="R17" s="16" t="s">
        <v>487</v>
      </c>
      <c r="S17" s="16" t="s">
        <v>210</v>
      </c>
      <c r="T17" s="16"/>
      <c r="U17" s="16"/>
      <c r="V17" s="16"/>
      <c r="W17" s="16"/>
      <c r="X17" s="16"/>
      <c r="Y17" s="16"/>
      <c r="Z17" s="16"/>
      <c r="AA17" s="16"/>
      <c r="AB17" s="16" t="s">
        <v>486</v>
      </c>
      <c r="AC17" s="16" t="s">
        <v>487</v>
      </c>
      <c r="AD17" s="16" t="s">
        <v>210</v>
      </c>
      <c r="AE17" s="16">
        <v>315635359</v>
      </c>
      <c r="AF17" s="16" t="s">
        <v>488</v>
      </c>
      <c r="AG17" s="29" t="s">
        <v>777</v>
      </c>
      <c r="AH17" s="16">
        <v>2</v>
      </c>
      <c r="AI17" s="16">
        <v>2</v>
      </c>
      <c r="AJ17" s="21">
        <f t="shared" si="0"/>
        <v>4</v>
      </c>
      <c r="AK17" s="16">
        <v>0</v>
      </c>
      <c r="AL17" s="21">
        <f t="shared" si="1"/>
        <v>4</v>
      </c>
      <c r="AM17" s="16">
        <v>0.75</v>
      </c>
      <c r="AN17" s="29">
        <v>0.75</v>
      </c>
      <c r="AO17" s="16">
        <v>1.5</v>
      </c>
      <c r="AP17" s="29">
        <v>1.5</v>
      </c>
      <c r="AQ17" s="21">
        <f t="shared" si="2"/>
        <v>2.25</v>
      </c>
      <c r="AR17" s="29">
        <f t="shared" si="3"/>
        <v>2.25</v>
      </c>
      <c r="AS17" s="16">
        <v>0</v>
      </c>
      <c r="AT17" s="16">
        <v>0</v>
      </c>
      <c r="AU17" s="21">
        <f t="shared" si="4"/>
        <v>2.25</v>
      </c>
      <c r="AV17" s="29">
        <f t="shared" si="5"/>
        <v>2.25</v>
      </c>
      <c r="AW17" s="16">
        <v>0</v>
      </c>
      <c r="AX17" s="16">
        <v>2</v>
      </c>
      <c r="AY17" s="16">
        <v>0</v>
      </c>
      <c r="AZ17" s="16">
        <v>1</v>
      </c>
      <c r="BA17" s="21">
        <f t="shared" si="6"/>
        <v>3</v>
      </c>
      <c r="BB17" s="16">
        <v>0</v>
      </c>
      <c r="BC17" s="16">
        <v>3</v>
      </c>
      <c r="BD17" s="16">
        <v>0</v>
      </c>
      <c r="BE17" s="16">
        <v>0</v>
      </c>
      <c r="BF17" s="16">
        <v>1</v>
      </c>
      <c r="BG17" s="16">
        <v>0</v>
      </c>
      <c r="BH17" s="16">
        <v>0</v>
      </c>
      <c r="BI17" s="16">
        <v>0</v>
      </c>
      <c r="BJ17" s="16">
        <v>0</v>
      </c>
      <c r="BK17" s="16">
        <v>4</v>
      </c>
      <c r="BL17" s="16">
        <v>1</v>
      </c>
      <c r="BM17" s="16">
        <v>0</v>
      </c>
      <c r="BN17" s="16">
        <v>0</v>
      </c>
      <c r="BO17" s="16">
        <v>1</v>
      </c>
      <c r="BP17" s="16">
        <v>1</v>
      </c>
      <c r="BQ17" s="16">
        <v>1</v>
      </c>
      <c r="BR17" s="16">
        <v>0</v>
      </c>
      <c r="BS17" s="16">
        <v>1</v>
      </c>
      <c r="BT17" s="16">
        <v>4</v>
      </c>
      <c r="BU17" s="16">
        <v>1</v>
      </c>
      <c r="BV17" s="16">
        <v>0</v>
      </c>
      <c r="BW17" s="16">
        <v>0</v>
      </c>
      <c r="BX17" s="16">
        <v>1</v>
      </c>
      <c r="BY17" s="16">
        <v>0</v>
      </c>
      <c r="BZ17" s="16">
        <v>0</v>
      </c>
      <c r="CA17" s="16">
        <v>1.5</v>
      </c>
      <c r="CB17" s="16">
        <v>1</v>
      </c>
      <c r="CC17" s="16">
        <v>1</v>
      </c>
      <c r="CD17" s="16">
        <v>1</v>
      </c>
      <c r="CE17" s="16">
        <v>0.75</v>
      </c>
      <c r="CF17" s="16">
        <v>0.75</v>
      </c>
      <c r="CG17" s="16">
        <v>0.75</v>
      </c>
      <c r="CH17" s="16">
        <v>0.75</v>
      </c>
      <c r="CI17" s="16">
        <v>0.75</v>
      </c>
      <c r="CJ17" s="16">
        <v>0.25</v>
      </c>
      <c r="CK17" s="16" t="s">
        <v>489</v>
      </c>
      <c r="CL17" s="16">
        <v>0.75</v>
      </c>
      <c r="CM17" s="16">
        <v>0.25</v>
      </c>
      <c r="CN17" s="16" t="s">
        <v>490</v>
      </c>
      <c r="CO17" s="16">
        <v>1</v>
      </c>
      <c r="CP17" s="16">
        <v>1.5</v>
      </c>
      <c r="CQ17" s="16">
        <v>0</v>
      </c>
      <c r="CR17" s="16">
        <v>0</v>
      </c>
      <c r="CS17" s="16">
        <v>0</v>
      </c>
      <c r="CT17" s="16">
        <v>0</v>
      </c>
      <c r="CU17" s="16">
        <v>0</v>
      </c>
      <c r="CV17" s="16">
        <v>1</v>
      </c>
      <c r="CW17" s="16">
        <v>0.5</v>
      </c>
      <c r="CX17" s="16">
        <v>0</v>
      </c>
      <c r="CY17" s="29">
        <f t="shared" si="7"/>
        <v>7</v>
      </c>
      <c r="CZ17" s="29">
        <f t="shared" si="8"/>
        <v>2</v>
      </c>
      <c r="DA17" s="29">
        <f t="shared" si="9"/>
        <v>9</v>
      </c>
      <c r="DB17" s="29">
        <f t="shared" si="10"/>
        <v>9</v>
      </c>
      <c r="DC17" s="16">
        <v>0</v>
      </c>
      <c r="DD17" s="16">
        <v>0</v>
      </c>
      <c r="DE17" s="16">
        <v>0</v>
      </c>
      <c r="DF17" s="16">
        <v>1</v>
      </c>
      <c r="DG17" s="16">
        <v>1</v>
      </c>
      <c r="DH17" s="16" t="s">
        <v>491</v>
      </c>
      <c r="DI17" s="16" t="s">
        <v>492</v>
      </c>
      <c r="DJ17" s="16" t="s">
        <v>741</v>
      </c>
      <c r="DK17" s="16" t="s">
        <v>493</v>
      </c>
      <c r="DL17" s="16">
        <v>0</v>
      </c>
      <c r="DM17" s="16">
        <v>0</v>
      </c>
      <c r="DN17" s="16">
        <v>0</v>
      </c>
      <c r="DO17" s="16">
        <v>0</v>
      </c>
      <c r="DP17" s="16">
        <v>0</v>
      </c>
      <c r="DQ17" s="16">
        <v>0</v>
      </c>
      <c r="DR17" s="16">
        <v>0</v>
      </c>
      <c r="DS17" s="16">
        <v>0</v>
      </c>
      <c r="DT17" s="16">
        <v>1</v>
      </c>
      <c r="DU17" s="16">
        <v>6</v>
      </c>
      <c r="DV17" s="16">
        <v>0</v>
      </c>
      <c r="DW17" s="16">
        <v>1</v>
      </c>
      <c r="DX17" s="21">
        <f t="shared" si="11"/>
        <v>6</v>
      </c>
      <c r="DY17" s="21">
        <f t="shared" si="12"/>
        <v>0</v>
      </c>
      <c r="DZ17" s="21">
        <f t="shared" si="13"/>
        <v>2</v>
      </c>
      <c r="EA17" s="16">
        <v>0</v>
      </c>
      <c r="EB17" s="16">
        <v>4</v>
      </c>
      <c r="EC17" s="16">
        <v>0</v>
      </c>
      <c r="ED17" s="16">
        <v>9</v>
      </c>
      <c r="EE17" s="16">
        <v>0</v>
      </c>
      <c r="EF17" s="16">
        <v>1</v>
      </c>
      <c r="EG17" s="21">
        <f t="shared" si="14"/>
        <v>9</v>
      </c>
      <c r="EH17" s="21">
        <f t="shared" si="15"/>
        <v>4</v>
      </c>
      <c r="EI17" s="21">
        <f t="shared" si="16"/>
        <v>1</v>
      </c>
      <c r="EJ17" s="21">
        <f t="shared" si="17"/>
        <v>15</v>
      </c>
      <c r="EK17" s="21">
        <f t="shared" si="18"/>
        <v>4</v>
      </c>
      <c r="EL17" s="21">
        <f t="shared" si="19"/>
        <v>3</v>
      </c>
      <c r="EM17" s="16">
        <v>3</v>
      </c>
      <c r="EN17" s="16">
        <v>0</v>
      </c>
      <c r="EO17" s="16">
        <v>8</v>
      </c>
      <c r="EP17" s="16">
        <v>0</v>
      </c>
      <c r="EQ17" s="21">
        <f t="shared" si="20"/>
        <v>11</v>
      </c>
      <c r="ER17" s="21">
        <f t="shared" si="21"/>
        <v>0</v>
      </c>
      <c r="ES17" s="16">
        <v>12</v>
      </c>
      <c r="ET17" s="16">
        <v>0</v>
      </c>
      <c r="EU17" s="16">
        <v>50</v>
      </c>
      <c r="EV17" s="16">
        <v>0</v>
      </c>
      <c r="EW17" s="21">
        <f t="shared" si="22"/>
        <v>62</v>
      </c>
      <c r="EX17" s="21">
        <f t="shared" si="34"/>
        <v>0</v>
      </c>
      <c r="EY17" s="21">
        <f t="shared" si="23"/>
        <v>73</v>
      </c>
      <c r="EZ17" s="21">
        <f t="shared" si="24"/>
        <v>0</v>
      </c>
      <c r="FA17" s="16">
        <v>0</v>
      </c>
      <c r="FB17" s="16">
        <v>1</v>
      </c>
      <c r="FC17" s="21">
        <f t="shared" si="25"/>
        <v>1</v>
      </c>
      <c r="FD17" s="16">
        <v>1</v>
      </c>
      <c r="FE17" s="16">
        <v>3</v>
      </c>
      <c r="FF17" s="16">
        <v>0</v>
      </c>
      <c r="FG17" s="16">
        <v>0</v>
      </c>
      <c r="FH17" s="16">
        <v>0</v>
      </c>
      <c r="FI17" s="16">
        <v>0</v>
      </c>
      <c r="FJ17" s="16">
        <v>8</v>
      </c>
      <c r="FK17" s="16">
        <v>8</v>
      </c>
      <c r="FL17" s="16">
        <v>0</v>
      </c>
      <c r="FM17" s="16">
        <v>0</v>
      </c>
      <c r="FN17" s="16">
        <v>0</v>
      </c>
      <c r="FO17" s="16">
        <v>0</v>
      </c>
      <c r="FP17" s="16">
        <v>0</v>
      </c>
      <c r="FQ17" s="16">
        <v>10</v>
      </c>
      <c r="FR17" s="16">
        <v>0</v>
      </c>
      <c r="FS17" s="21">
        <f t="shared" si="26"/>
        <v>93</v>
      </c>
      <c r="FT17" s="16">
        <v>0</v>
      </c>
      <c r="FU17" s="16">
        <v>0</v>
      </c>
      <c r="FV17" s="16">
        <v>0</v>
      </c>
      <c r="FW17" s="16">
        <v>0</v>
      </c>
      <c r="FX17" s="16">
        <v>0</v>
      </c>
      <c r="FY17" s="16">
        <v>0</v>
      </c>
      <c r="FZ17" s="16">
        <v>0</v>
      </c>
      <c r="GA17" s="16">
        <v>0</v>
      </c>
      <c r="GB17" s="16">
        <v>0</v>
      </c>
      <c r="GC17" s="16">
        <v>0</v>
      </c>
      <c r="GD17" s="16">
        <v>0</v>
      </c>
      <c r="GE17" s="16">
        <v>0</v>
      </c>
      <c r="GF17" s="16">
        <v>0</v>
      </c>
      <c r="GG17" s="16">
        <v>0</v>
      </c>
      <c r="GH17" s="16">
        <v>0</v>
      </c>
      <c r="GI17" s="16">
        <v>0</v>
      </c>
      <c r="GJ17" s="16">
        <v>0</v>
      </c>
      <c r="GK17" s="16">
        <v>0</v>
      </c>
      <c r="GL17" s="16">
        <v>0</v>
      </c>
      <c r="GM17" s="16">
        <v>0</v>
      </c>
      <c r="GN17" s="16">
        <v>0</v>
      </c>
      <c r="GO17" s="16">
        <v>0</v>
      </c>
      <c r="GP17" s="16">
        <v>0</v>
      </c>
      <c r="GQ17" s="16">
        <v>0</v>
      </c>
      <c r="GR17" s="16">
        <v>0</v>
      </c>
      <c r="GS17" s="16">
        <v>0</v>
      </c>
      <c r="GT17" s="16">
        <v>0</v>
      </c>
      <c r="GU17" s="16">
        <v>0</v>
      </c>
      <c r="GV17" s="16">
        <v>0</v>
      </c>
      <c r="GW17" s="16">
        <v>0</v>
      </c>
      <c r="GX17" s="16">
        <v>1</v>
      </c>
      <c r="GY17" s="16">
        <v>0</v>
      </c>
      <c r="GZ17" s="16">
        <v>0</v>
      </c>
      <c r="HA17" s="16">
        <v>1</v>
      </c>
      <c r="HB17" s="16">
        <v>0</v>
      </c>
      <c r="HC17" s="16">
        <v>0</v>
      </c>
      <c r="HD17" s="16">
        <v>0</v>
      </c>
      <c r="HE17" s="16">
        <v>1</v>
      </c>
      <c r="HF17" s="16">
        <v>1</v>
      </c>
      <c r="HG17" s="16">
        <v>1</v>
      </c>
      <c r="HH17" s="16">
        <v>1</v>
      </c>
      <c r="HI17" s="16" t="s">
        <v>494</v>
      </c>
      <c r="HJ17" s="16">
        <v>1</v>
      </c>
      <c r="HK17" s="16">
        <v>0</v>
      </c>
      <c r="HL17" s="16">
        <v>0</v>
      </c>
      <c r="HM17" s="16" t="s">
        <v>495</v>
      </c>
      <c r="HN17" s="16">
        <v>1</v>
      </c>
      <c r="HO17" s="16">
        <v>0</v>
      </c>
      <c r="HP17" s="16">
        <v>1</v>
      </c>
      <c r="HQ17" s="16" t="s">
        <v>496</v>
      </c>
      <c r="HR17" s="16">
        <v>1</v>
      </c>
      <c r="HS17" s="16"/>
      <c r="HT17" s="16">
        <v>0</v>
      </c>
      <c r="HU17" s="16">
        <v>0</v>
      </c>
      <c r="HV17" s="16">
        <v>1</v>
      </c>
      <c r="HW17" s="16">
        <v>0</v>
      </c>
      <c r="HX17" s="16">
        <v>0</v>
      </c>
      <c r="HY17" s="16">
        <v>0</v>
      </c>
      <c r="HZ17" s="16">
        <v>0</v>
      </c>
      <c r="IA17" s="16">
        <v>0</v>
      </c>
      <c r="IB17" s="16">
        <v>0</v>
      </c>
      <c r="IC17" s="16">
        <v>0</v>
      </c>
      <c r="ID17" s="16">
        <v>1</v>
      </c>
      <c r="IE17" s="16">
        <v>0</v>
      </c>
      <c r="IF17" s="16">
        <v>8</v>
      </c>
      <c r="IG17" s="16">
        <v>0</v>
      </c>
      <c r="IH17" s="16" t="s">
        <v>497</v>
      </c>
      <c r="II17" s="16">
        <v>0</v>
      </c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51">
        <v>42637</v>
      </c>
      <c r="IZ17" s="7">
        <v>456.6965009999999</v>
      </c>
      <c r="JA17" s="51">
        <v>19225</v>
      </c>
      <c r="JB17" s="7">
        <v>24.962411000000003</v>
      </c>
      <c r="JC17" s="51">
        <v>4</v>
      </c>
      <c r="JD17" s="51">
        <v>2</v>
      </c>
      <c r="JE17" s="51">
        <v>39</v>
      </c>
      <c r="JF17" s="51">
        <v>9</v>
      </c>
      <c r="JG17" s="51">
        <v>22</v>
      </c>
      <c r="JH17" s="51">
        <v>31</v>
      </c>
      <c r="JI17" s="51">
        <v>0</v>
      </c>
      <c r="JJ17" s="51">
        <v>23.076923076923077</v>
      </c>
      <c r="JK17" s="51">
        <v>24.408135327491816</v>
      </c>
      <c r="JL17" s="51">
        <v>79.487179487179489</v>
      </c>
      <c r="JM17" s="51">
        <v>87.02008864307021</v>
      </c>
      <c r="JN17" s="38">
        <f t="shared" ref="JN17:JN28" si="38">FS17/CF17</f>
        <v>124</v>
      </c>
      <c r="JO17" s="34">
        <f>EL17/CG17</f>
        <v>4</v>
      </c>
      <c r="JP17" s="40">
        <v>2</v>
      </c>
      <c r="JQ17" s="37">
        <f t="shared" si="27"/>
        <v>4</v>
      </c>
      <c r="JR17" s="39">
        <f t="shared" si="37"/>
        <v>2</v>
      </c>
      <c r="JS17" s="41">
        <f t="shared" si="28"/>
        <v>31</v>
      </c>
      <c r="JT17" s="43">
        <v>87.02008864307021</v>
      </c>
      <c r="JU17" s="43">
        <f t="shared" si="29"/>
        <v>87.02008864307021</v>
      </c>
      <c r="JV17" s="46">
        <f t="shared" si="30"/>
        <v>0</v>
      </c>
      <c r="JW17" s="41">
        <f t="shared" si="31"/>
        <v>39</v>
      </c>
      <c r="JX17" s="42">
        <v>5</v>
      </c>
      <c r="JY17" s="40">
        <v>6</v>
      </c>
      <c r="JZ17" s="57">
        <f t="shared" si="32"/>
        <v>41.333333333333336</v>
      </c>
      <c r="KA17" s="40">
        <f t="shared" si="33"/>
        <v>0</v>
      </c>
      <c r="KB17" s="56">
        <f t="shared" ref="KB17:KB29" si="39">FL17/FJ17*100</f>
        <v>0</v>
      </c>
    </row>
    <row r="18" spans="1:288" s="8" customFormat="1" ht="63.75" x14ac:dyDescent="0.25">
      <c r="A18" s="4">
        <v>2115</v>
      </c>
      <c r="B18" s="16" t="s">
        <v>212</v>
      </c>
      <c r="C18" s="16" t="s">
        <v>498</v>
      </c>
      <c r="D18" s="16" t="s">
        <v>499</v>
      </c>
      <c r="E18" s="20">
        <v>61</v>
      </c>
      <c r="F18" s="16" t="s">
        <v>500</v>
      </c>
      <c r="G18" s="16">
        <v>29349</v>
      </c>
      <c r="H18" s="16" t="s">
        <v>501</v>
      </c>
      <c r="I18" s="16" t="s">
        <v>502</v>
      </c>
      <c r="J18" s="16" t="s">
        <v>503</v>
      </c>
      <c r="K18" s="16" t="s">
        <v>504</v>
      </c>
      <c r="L18" s="16" t="s">
        <v>505</v>
      </c>
      <c r="M18" s="16" t="s">
        <v>210</v>
      </c>
      <c r="N18" s="16">
        <v>326715651</v>
      </c>
      <c r="O18" s="16" t="s">
        <v>506</v>
      </c>
      <c r="P18" s="16" t="s">
        <v>507</v>
      </c>
      <c r="Q18" s="16" t="s">
        <v>508</v>
      </c>
      <c r="R18" s="16" t="s">
        <v>509</v>
      </c>
      <c r="S18" s="16"/>
      <c r="T18" s="16">
        <v>326715602</v>
      </c>
      <c r="U18" s="16" t="s">
        <v>510</v>
      </c>
      <c r="V18" s="16"/>
      <c r="W18" s="16"/>
      <c r="X18" s="16"/>
      <c r="Y18" s="16"/>
      <c r="Z18" s="16"/>
      <c r="AA18" s="16"/>
      <c r="AB18" s="16" t="s">
        <v>511</v>
      </c>
      <c r="AC18" s="16" t="s">
        <v>512</v>
      </c>
      <c r="AD18" s="16"/>
      <c r="AE18" s="16">
        <v>326715692</v>
      </c>
      <c r="AF18" s="16" t="s">
        <v>513</v>
      </c>
      <c r="AG18" s="29" t="s">
        <v>777</v>
      </c>
      <c r="AH18" s="16">
        <v>3</v>
      </c>
      <c r="AI18" s="16">
        <v>0</v>
      </c>
      <c r="AJ18" s="21">
        <f t="shared" si="0"/>
        <v>3</v>
      </c>
      <c r="AK18" s="16">
        <v>0</v>
      </c>
      <c r="AL18" s="21">
        <f t="shared" si="1"/>
        <v>3</v>
      </c>
      <c r="AM18" s="16">
        <v>4</v>
      </c>
      <c r="AN18" s="29">
        <v>3</v>
      </c>
      <c r="AO18" s="16">
        <v>0</v>
      </c>
      <c r="AP18" s="16">
        <v>0</v>
      </c>
      <c r="AQ18" s="21">
        <f t="shared" si="2"/>
        <v>4</v>
      </c>
      <c r="AR18" s="29">
        <f t="shared" si="3"/>
        <v>3</v>
      </c>
      <c r="AS18" s="16">
        <v>0</v>
      </c>
      <c r="AT18" s="16">
        <v>0</v>
      </c>
      <c r="AU18" s="21">
        <f t="shared" si="4"/>
        <v>4</v>
      </c>
      <c r="AV18" s="29">
        <f t="shared" si="5"/>
        <v>3</v>
      </c>
      <c r="AW18" s="16">
        <v>1</v>
      </c>
      <c r="AX18" s="16">
        <v>0</v>
      </c>
      <c r="AY18" s="16">
        <v>0</v>
      </c>
      <c r="AZ18" s="16">
        <v>2</v>
      </c>
      <c r="BA18" s="21">
        <f t="shared" si="6"/>
        <v>3</v>
      </c>
      <c r="BB18" s="16">
        <v>0</v>
      </c>
      <c r="BC18" s="16">
        <v>1</v>
      </c>
      <c r="BD18" s="16">
        <v>0</v>
      </c>
      <c r="BE18" s="16">
        <v>0</v>
      </c>
      <c r="BF18" s="16">
        <v>2</v>
      </c>
      <c r="BG18" s="16">
        <v>0</v>
      </c>
      <c r="BH18" s="16">
        <v>0</v>
      </c>
      <c r="BI18" s="16">
        <v>2</v>
      </c>
      <c r="BJ18" s="16">
        <v>0</v>
      </c>
      <c r="BK18" s="16">
        <v>1</v>
      </c>
      <c r="BL18" s="16">
        <v>0</v>
      </c>
      <c r="BM18" s="16">
        <v>0</v>
      </c>
      <c r="BN18" s="16">
        <v>0</v>
      </c>
      <c r="BO18" s="16">
        <v>3</v>
      </c>
      <c r="BP18" s="16">
        <v>0</v>
      </c>
      <c r="BQ18" s="16">
        <v>0</v>
      </c>
      <c r="BR18" s="16">
        <v>1</v>
      </c>
      <c r="BS18" s="16">
        <v>0</v>
      </c>
      <c r="BT18" s="16">
        <v>3</v>
      </c>
      <c r="BU18" s="16">
        <v>1</v>
      </c>
      <c r="BV18" s="16">
        <v>1</v>
      </c>
      <c r="BW18" s="16">
        <v>0</v>
      </c>
      <c r="BX18" s="16">
        <v>1</v>
      </c>
      <c r="BY18" s="16">
        <v>1</v>
      </c>
      <c r="BZ18" s="16">
        <v>1</v>
      </c>
      <c r="CA18" s="16">
        <v>2</v>
      </c>
      <c r="CB18" s="16">
        <v>1</v>
      </c>
      <c r="CC18" s="16">
        <v>0</v>
      </c>
      <c r="CD18" s="16">
        <v>1</v>
      </c>
      <c r="CE18" s="16">
        <v>3</v>
      </c>
      <c r="CF18" s="16">
        <v>3</v>
      </c>
      <c r="CG18" s="16">
        <v>3</v>
      </c>
      <c r="CH18" s="16">
        <v>3</v>
      </c>
      <c r="CI18" s="16">
        <v>3</v>
      </c>
      <c r="CJ18" s="16">
        <v>3</v>
      </c>
      <c r="CK18" s="16" t="s">
        <v>514</v>
      </c>
      <c r="CL18" s="16">
        <v>3</v>
      </c>
      <c r="CM18" s="16">
        <v>0</v>
      </c>
      <c r="CN18" s="16">
        <v>0</v>
      </c>
      <c r="CO18" s="16">
        <v>0</v>
      </c>
      <c r="CP18" s="16">
        <v>0</v>
      </c>
      <c r="CQ18" s="16">
        <v>0</v>
      </c>
      <c r="CR18" s="16"/>
      <c r="CS18" s="16">
        <v>0</v>
      </c>
      <c r="CT18" s="16">
        <v>0</v>
      </c>
      <c r="CU18" s="16">
        <v>0</v>
      </c>
      <c r="CV18" s="16">
        <v>1</v>
      </c>
      <c r="CW18" s="16">
        <v>0</v>
      </c>
      <c r="CX18" s="16">
        <v>0</v>
      </c>
      <c r="CY18" s="29">
        <f t="shared" si="7"/>
        <v>22</v>
      </c>
      <c r="CZ18" s="21">
        <f t="shared" si="8"/>
        <v>0</v>
      </c>
      <c r="DA18" s="29">
        <f t="shared" si="9"/>
        <v>22</v>
      </c>
      <c r="DB18" s="29">
        <f t="shared" si="10"/>
        <v>22</v>
      </c>
      <c r="DC18" s="16">
        <v>1</v>
      </c>
      <c r="DD18" s="16">
        <v>1</v>
      </c>
      <c r="DE18" s="16" t="s">
        <v>515</v>
      </c>
      <c r="DF18" s="16">
        <v>0</v>
      </c>
      <c r="DG18" s="16">
        <v>0</v>
      </c>
      <c r="DH18" s="16"/>
      <c r="DI18" s="16" t="s">
        <v>516</v>
      </c>
      <c r="DJ18" s="16" t="s">
        <v>741</v>
      </c>
      <c r="DK18" s="16" t="s">
        <v>517</v>
      </c>
      <c r="DL18" s="16">
        <v>0</v>
      </c>
      <c r="DM18" s="16">
        <v>0</v>
      </c>
      <c r="DN18" s="16">
        <v>0</v>
      </c>
      <c r="DO18" s="16">
        <v>0</v>
      </c>
      <c r="DP18" s="16">
        <v>0</v>
      </c>
      <c r="DQ18" s="16"/>
      <c r="DR18" s="16">
        <v>0</v>
      </c>
      <c r="DS18" s="16">
        <v>0</v>
      </c>
      <c r="DT18" s="16">
        <v>0</v>
      </c>
      <c r="DU18" s="16">
        <v>2</v>
      </c>
      <c r="DV18" s="16">
        <v>0</v>
      </c>
      <c r="DW18" s="16">
        <v>2</v>
      </c>
      <c r="DX18" s="21">
        <f t="shared" si="11"/>
        <v>2</v>
      </c>
      <c r="DY18" s="21">
        <f t="shared" si="12"/>
        <v>0</v>
      </c>
      <c r="DZ18" s="21">
        <f t="shared" si="13"/>
        <v>2</v>
      </c>
      <c r="EA18" s="16">
        <v>0</v>
      </c>
      <c r="EB18" s="16">
        <v>0</v>
      </c>
      <c r="EC18" s="16">
        <v>0</v>
      </c>
      <c r="ED18" s="16">
        <v>38</v>
      </c>
      <c r="EE18" s="16">
        <v>0</v>
      </c>
      <c r="EF18" s="16">
        <v>1</v>
      </c>
      <c r="EG18" s="21">
        <f t="shared" si="14"/>
        <v>38</v>
      </c>
      <c r="EH18" s="21">
        <f t="shared" si="15"/>
        <v>0</v>
      </c>
      <c r="EI18" s="21">
        <f t="shared" si="16"/>
        <v>1</v>
      </c>
      <c r="EJ18" s="21">
        <f t="shared" si="17"/>
        <v>40</v>
      </c>
      <c r="EK18" s="21">
        <f t="shared" si="18"/>
        <v>0</v>
      </c>
      <c r="EL18" s="21">
        <f t="shared" si="19"/>
        <v>3</v>
      </c>
      <c r="EM18" s="16">
        <v>0</v>
      </c>
      <c r="EN18" s="16">
        <v>0</v>
      </c>
      <c r="EO18" s="16">
        <v>3</v>
      </c>
      <c r="EP18" s="16">
        <v>0</v>
      </c>
      <c r="EQ18" s="21">
        <f t="shared" si="20"/>
        <v>3</v>
      </c>
      <c r="ER18" s="21">
        <f t="shared" si="21"/>
        <v>0</v>
      </c>
      <c r="ES18" s="16">
        <v>2</v>
      </c>
      <c r="ET18" s="16">
        <v>0</v>
      </c>
      <c r="EU18" s="16">
        <v>22</v>
      </c>
      <c r="EV18" s="16">
        <v>0</v>
      </c>
      <c r="EW18" s="21">
        <f t="shared" si="22"/>
        <v>24</v>
      </c>
      <c r="EX18" s="21">
        <f t="shared" si="34"/>
        <v>1</v>
      </c>
      <c r="EY18" s="21">
        <f t="shared" si="23"/>
        <v>27</v>
      </c>
      <c r="EZ18" s="21">
        <f t="shared" si="24"/>
        <v>1</v>
      </c>
      <c r="FA18" s="16">
        <v>0</v>
      </c>
      <c r="FB18" s="16">
        <v>0</v>
      </c>
      <c r="FC18" s="21">
        <f t="shared" si="25"/>
        <v>0</v>
      </c>
      <c r="FD18" s="16">
        <v>11</v>
      </c>
      <c r="FE18" s="16">
        <v>6</v>
      </c>
      <c r="FF18" s="16">
        <v>0</v>
      </c>
      <c r="FG18" s="16">
        <v>0</v>
      </c>
      <c r="FH18" s="16">
        <v>1</v>
      </c>
      <c r="FI18" s="16">
        <v>0</v>
      </c>
      <c r="FJ18" s="16">
        <v>6</v>
      </c>
      <c r="FK18" s="16">
        <v>6</v>
      </c>
      <c r="FL18" s="16">
        <v>0</v>
      </c>
      <c r="FM18" s="16">
        <v>0</v>
      </c>
      <c r="FN18" s="16">
        <v>0</v>
      </c>
      <c r="FO18" s="16">
        <v>0</v>
      </c>
      <c r="FP18" s="16">
        <v>0</v>
      </c>
      <c r="FQ18" s="16">
        <v>243</v>
      </c>
      <c r="FR18" s="16">
        <v>3</v>
      </c>
      <c r="FS18" s="21">
        <f t="shared" si="26"/>
        <v>68</v>
      </c>
      <c r="FT18" s="16">
        <v>0</v>
      </c>
      <c r="FU18" s="16">
        <v>0</v>
      </c>
      <c r="FV18" s="16">
        <v>0</v>
      </c>
      <c r="FW18" s="16">
        <v>1</v>
      </c>
      <c r="FX18" s="16">
        <v>0</v>
      </c>
      <c r="FY18" s="16">
        <v>0</v>
      </c>
      <c r="FZ18" s="16">
        <v>0</v>
      </c>
      <c r="GA18" s="16">
        <v>0</v>
      </c>
      <c r="GB18" s="16">
        <v>0</v>
      </c>
      <c r="GC18" s="16">
        <v>0</v>
      </c>
      <c r="GD18" s="16">
        <v>0</v>
      </c>
      <c r="GE18" s="16">
        <v>0</v>
      </c>
      <c r="GF18" s="16">
        <v>0</v>
      </c>
      <c r="GG18" s="16">
        <v>0</v>
      </c>
      <c r="GH18" s="16">
        <v>0</v>
      </c>
      <c r="GI18" s="16">
        <v>0</v>
      </c>
      <c r="GJ18" s="16">
        <v>0</v>
      </c>
      <c r="GK18" s="16">
        <v>0</v>
      </c>
      <c r="GL18" s="16">
        <v>0</v>
      </c>
      <c r="GM18" s="16">
        <v>0</v>
      </c>
      <c r="GN18" s="16">
        <v>0</v>
      </c>
      <c r="GO18" s="16">
        <v>0</v>
      </c>
      <c r="GP18" s="16">
        <v>0</v>
      </c>
      <c r="GQ18" s="16">
        <v>0</v>
      </c>
      <c r="GR18" s="16">
        <v>0</v>
      </c>
      <c r="GS18" s="16">
        <v>0</v>
      </c>
      <c r="GT18" s="16">
        <v>0</v>
      </c>
      <c r="GU18" s="16">
        <v>0</v>
      </c>
      <c r="GV18" s="16">
        <v>0</v>
      </c>
      <c r="GW18" s="16">
        <v>0</v>
      </c>
      <c r="GX18" s="16">
        <v>2</v>
      </c>
      <c r="GY18" s="16" t="s">
        <v>518</v>
      </c>
      <c r="GZ18" s="16">
        <v>0</v>
      </c>
      <c r="HA18" s="16">
        <v>2</v>
      </c>
      <c r="HB18" s="16">
        <v>0</v>
      </c>
      <c r="HC18" s="16">
        <v>0</v>
      </c>
      <c r="HD18" s="16">
        <v>0</v>
      </c>
      <c r="HE18" s="16">
        <v>1</v>
      </c>
      <c r="HF18" s="16">
        <v>1</v>
      </c>
      <c r="HG18" s="16">
        <v>0</v>
      </c>
      <c r="HH18" s="16">
        <v>0</v>
      </c>
      <c r="HI18" s="16">
        <v>0</v>
      </c>
      <c r="HJ18" s="16">
        <v>2</v>
      </c>
      <c r="HK18" s="16" t="s">
        <v>519</v>
      </c>
      <c r="HL18" s="16">
        <v>0</v>
      </c>
      <c r="HM18" s="16" t="s">
        <v>520</v>
      </c>
      <c r="HN18" s="16">
        <v>2</v>
      </c>
      <c r="HO18" s="16">
        <v>0</v>
      </c>
      <c r="HP18" s="16">
        <v>1</v>
      </c>
      <c r="HQ18" s="16" t="s">
        <v>521</v>
      </c>
      <c r="HR18" s="16">
        <v>2</v>
      </c>
      <c r="HS18" s="16" t="s">
        <v>522</v>
      </c>
      <c r="HT18" s="16">
        <v>0</v>
      </c>
      <c r="HU18" s="16">
        <v>0</v>
      </c>
      <c r="HV18" s="16">
        <v>1</v>
      </c>
      <c r="HW18" s="16">
        <v>0</v>
      </c>
      <c r="HX18" s="16">
        <v>1</v>
      </c>
      <c r="HY18" s="16">
        <v>0</v>
      </c>
      <c r="HZ18" s="16">
        <v>8</v>
      </c>
      <c r="IA18" s="16" t="s">
        <v>523</v>
      </c>
      <c r="IB18" s="16">
        <v>1</v>
      </c>
      <c r="IC18" s="16">
        <v>4</v>
      </c>
      <c r="ID18" s="16">
        <v>4</v>
      </c>
      <c r="IE18" s="16">
        <v>0</v>
      </c>
      <c r="IF18" s="16">
        <v>0</v>
      </c>
      <c r="IG18" s="16">
        <v>0</v>
      </c>
      <c r="IH18" s="16" t="s">
        <v>524</v>
      </c>
      <c r="II18" s="16">
        <v>0</v>
      </c>
      <c r="IJ18" s="16">
        <v>107137</v>
      </c>
      <c r="IK18" s="16">
        <v>810.32</v>
      </c>
      <c r="IL18" s="16">
        <v>45500</v>
      </c>
      <c r="IM18" s="16">
        <v>25</v>
      </c>
      <c r="IN18" s="16">
        <v>9</v>
      </c>
      <c r="IO18" s="16">
        <v>3</v>
      </c>
      <c r="IP18" s="16">
        <v>98</v>
      </c>
      <c r="IQ18" s="16">
        <v>21</v>
      </c>
      <c r="IR18" s="16">
        <v>50</v>
      </c>
      <c r="IS18" s="16">
        <v>71</v>
      </c>
      <c r="IT18" s="16">
        <v>0</v>
      </c>
      <c r="IU18" s="16">
        <v>20.58</v>
      </c>
      <c r="IV18" s="16">
        <v>123.5</v>
      </c>
      <c r="IW18" s="16">
        <v>69.58</v>
      </c>
      <c r="IX18" s="16">
        <v>630.23</v>
      </c>
      <c r="IY18" s="51">
        <v>106455</v>
      </c>
      <c r="IZ18" s="7">
        <v>810.33173899999997</v>
      </c>
      <c r="JA18" s="51">
        <v>43939</v>
      </c>
      <c r="JB18" s="7">
        <v>28.909740000000003</v>
      </c>
      <c r="JC18" s="51">
        <v>9</v>
      </c>
      <c r="JD18" s="51">
        <v>3</v>
      </c>
      <c r="JE18" s="51">
        <v>98</v>
      </c>
      <c r="JF18" s="51">
        <v>13</v>
      </c>
      <c r="JG18" s="51">
        <v>41</v>
      </c>
      <c r="JH18" s="51">
        <v>54</v>
      </c>
      <c r="JI18" s="51">
        <v>0</v>
      </c>
      <c r="JJ18" s="51">
        <v>13.26530612244898</v>
      </c>
      <c r="JK18" s="51">
        <v>8.3622295337490176</v>
      </c>
      <c r="JL18" s="51">
        <v>55.102040816326522</v>
      </c>
      <c r="JM18" s="51">
        <v>65.366019187852658</v>
      </c>
      <c r="JN18" s="38">
        <f t="shared" si="38"/>
        <v>22.666666666666668</v>
      </c>
      <c r="JO18" s="34">
        <f>EL18/CG18</f>
        <v>1</v>
      </c>
      <c r="JP18" s="40">
        <v>3</v>
      </c>
      <c r="JQ18" s="37">
        <f t="shared" si="27"/>
        <v>3</v>
      </c>
      <c r="JR18" s="39">
        <f t="shared" si="37"/>
        <v>0</v>
      </c>
      <c r="JS18" s="41">
        <f t="shared" si="28"/>
        <v>54</v>
      </c>
      <c r="JT18" s="43">
        <v>62.435947606391373</v>
      </c>
      <c r="JU18" s="43">
        <f t="shared" si="29"/>
        <v>65.366019187852658</v>
      </c>
      <c r="JV18" s="46">
        <f t="shared" si="30"/>
        <v>2.9300715814612843</v>
      </c>
      <c r="JW18" s="41">
        <f t="shared" si="31"/>
        <v>98</v>
      </c>
      <c r="JX18" s="42">
        <v>5</v>
      </c>
      <c r="JY18" s="40">
        <v>6</v>
      </c>
      <c r="JZ18" s="57">
        <f t="shared" si="32"/>
        <v>22.666666666666668</v>
      </c>
      <c r="KA18" s="40">
        <f t="shared" si="33"/>
        <v>5</v>
      </c>
      <c r="KB18" s="56">
        <f t="shared" si="39"/>
        <v>0</v>
      </c>
    </row>
    <row r="19" spans="1:288" s="8" customFormat="1" ht="38.25" x14ac:dyDescent="0.25">
      <c r="A19" s="4">
        <v>2116</v>
      </c>
      <c r="B19" s="16" t="s">
        <v>212</v>
      </c>
      <c r="C19" s="16" t="s">
        <v>525</v>
      </c>
      <c r="D19" s="16" t="s">
        <v>214</v>
      </c>
      <c r="E19" s="20">
        <v>1</v>
      </c>
      <c r="F19" s="16" t="s">
        <v>526</v>
      </c>
      <c r="G19" s="16">
        <v>29521</v>
      </c>
      <c r="H19" s="16" t="s">
        <v>527</v>
      </c>
      <c r="I19" s="16" t="s">
        <v>528</v>
      </c>
      <c r="J19" s="16" t="s">
        <v>529</v>
      </c>
      <c r="K19" s="16" t="s">
        <v>530</v>
      </c>
      <c r="L19" s="16" t="s">
        <v>531</v>
      </c>
      <c r="M19" s="16" t="s">
        <v>210</v>
      </c>
      <c r="N19" s="16">
        <v>326771420</v>
      </c>
      <c r="O19" s="16" t="s">
        <v>532</v>
      </c>
      <c r="P19" s="16" t="s">
        <v>533</v>
      </c>
      <c r="Q19" s="16" t="s">
        <v>534</v>
      </c>
      <c r="R19" s="16" t="s">
        <v>531</v>
      </c>
      <c r="S19" s="16" t="s">
        <v>247</v>
      </c>
      <c r="T19" s="16">
        <v>263776741</v>
      </c>
      <c r="U19" s="16" t="s">
        <v>535</v>
      </c>
      <c r="V19" s="16"/>
      <c r="W19" s="16"/>
      <c r="X19" s="16"/>
      <c r="Y19" s="16"/>
      <c r="Z19" s="16"/>
      <c r="AA19" s="16"/>
      <c r="AB19" s="16" t="s">
        <v>530</v>
      </c>
      <c r="AC19" s="16" t="s">
        <v>531</v>
      </c>
      <c r="AD19" s="16" t="s">
        <v>210</v>
      </c>
      <c r="AE19" s="16">
        <v>326771420</v>
      </c>
      <c r="AF19" s="16" t="s">
        <v>532</v>
      </c>
      <c r="AG19" s="21" t="s">
        <v>776</v>
      </c>
      <c r="AH19" s="16">
        <v>2</v>
      </c>
      <c r="AI19" s="16">
        <v>0</v>
      </c>
      <c r="AJ19" s="21">
        <f t="shared" si="0"/>
        <v>2</v>
      </c>
      <c r="AK19" s="16">
        <v>0</v>
      </c>
      <c r="AL19" s="21">
        <f t="shared" si="1"/>
        <v>2</v>
      </c>
      <c r="AM19" s="16">
        <v>2</v>
      </c>
      <c r="AN19" s="16">
        <v>2</v>
      </c>
      <c r="AO19" s="16">
        <v>0</v>
      </c>
      <c r="AP19" s="16">
        <v>0</v>
      </c>
      <c r="AQ19" s="21">
        <f t="shared" si="2"/>
        <v>2</v>
      </c>
      <c r="AR19" s="21">
        <f t="shared" si="3"/>
        <v>2</v>
      </c>
      <c r="AS19" s="16">
        <v>0</v>
      </c>
      <c r="AT19" s="16">
        <v>0</v>
      </c>
      <c r="AU19" s="21">
        <f t="shared" si="4"/>
        <v>2</v>
      </c>
      <c r="AV19" s="21">
        <f t="shared" si="5"/>
        <v>2</v>
      </c>
      <c r="AW19" s="16">
        <v>1</v>
      </c>
      <c r="AX19" s="16">
        <v>0</v>
      </c>
      <c r="AY19" s="16">
        <v>0</v>
      </c>
      <c r="AZ19" s="16">
        <v>1</v>
      </c>
      <c r="BA19" s="21">
        <f t="shared" si="6"/>
        <v>2</v>
      </c>
      <c r="BB19" s="16">
        <v>0</v>
      </c>
      <c r="BC19" s="16">
        <v>0</v>
      </c>
      <c r="BD19" s="16">
        <v>0</v>
      </c>
      <c r="BE19" s="16">
        <v>0</v>
      </c>
      <c r="BF19" s="16">
        <v>2</v>
      </c>
      <c r="BG19" s="16">
        <v>0</v>
      </c>
      <c r="BH19" s="16">
        <v>0</v>
      </c>
      <c r="BI19" s="16">
        <v>1</v>
      </c>
      <c r="BJ19" s="16">
        <v>1</v>
      </c>
      <c r="BK19" s="16">
        <v>0</v>
      </c>
      <c r="BL19" s="16">
        <v>0</v>
      </c>
      <c r="BM19" s="16">
        <v>0</v>
      </c>
      <c r="BN19" s="16">
        <v>0</v>
      </c>
      <c r="BO19" s="16">
        <v>0</v>
      </c>
      <c r="BP19" s="16">
        <v>2</v>
      </c>
      <c r="BQ19" s="16">
        <v>0</v>
      </c>
      <c r="BR19" s="16">
        <v>1</v>
      </c>
      <c r="BS19" s="16">
        <v>1</v>
      </c>
      <c r="BT19" s="16">
        <v>4</v>
      </c>
      <c r="BU19" s="16">
        <v>1</v>
      </c>
      <c r="BV19" s="16">
        <v>0</v>
      </c>
      <c r="BW19" s="16">
        <v>1</v>
      </c>
      <c r="BX19" s="16">
        <v>0</v>
      </c>
      <c r="BY19" s="16">
        <v>0</v>
      </c>
      <c r="BZ19" s="16">
        <v>0</v>
      </c>
      <c r="CA19" s="16">
        <v>0.05</v>
      </c>
      <c r="CB19" s="16">
        <v>1</v>
      </c>
      <c r="CC19" s="16">
        <v>1</v>
      </c>
      <c r="CD19" s="16">
        <v>1</v>
      </c>
      <c r="CE19" s="16">
        <v>0.15</v>
      </c>
      <c r="CF19" s="16">
        <v>1</v>
      </c>
      <c r="CG19" s="16">
        <v>0</v>
      </c>
      <c r="CH19" s="16">
        <v>0.3</v>
      </c>
      <c r="CI19" s="16">
        <v>0.02</v>
      </c>
      <c r="CJ19" s="16">
        <v>0</v>
      </c>
      <c r="CK19" s="16">
        <v>0</v>
      </c>
      <c r="CL19" s="16">
        <v>0.01</v>
      </c>
      <c r="CM19" s="16">
        <v>0.02</v>
      </c>
      <c r="CN19" s="16" t="s">
        <v>536</v>
      </c>
      <c r="CO19" s="16">
        <v>0.5</v>
      </c>
      <c r="CP19" s="16">
        <v>0</v>
      </c>
      <c r="CQ19" s="16">
        <v>0</v>
      </c>
      <c r="CR19" s="16"/>
      <c r="CS19" s="16">
        <v>0</v>
      </c>
      <c r="CT19" s="16">
        <v>0</v>
      </c>
      <c r="CU19" s="16">
        <v>0</v>
      </c>
      <c r="CV19" s="16">
        <v>0</v>
      </c>
      <c r="CW19" s="16">
        <v>0</v>
      </c>
      <c r="CX19" s="16">
        <v>0</v>
      </c>
      <c r="CY19" s="21">
        <f t="shared" si="7"/>
        <v>2</v>
      </c>
      <c r="CZ19" s="21">
        <f t="shared" si="8"/>
        <v>0</v>
      </c>
      <c r="DA19" s="21">
        <f t="shared" si="9"/>
        <v>2</v>
      </c>
      <c r="DB19" s="21">
        <f t="shared" si="10"/>
        <v>2</v>
      </c>
      <c r="DC19" s="16">
        <v>1</v>
      </c>
      <c r="DD19" s="16">
        <v>1</v>
      </c>
      <c r="DE19" s="16" t="s">
        <v>537</v>
      </c>
      <c r="DF19" s="16">
        <v>0</v>
      </c>
      <c r="DG19" s="16">
        <v>0</v>
      </c>
      <c r="DH19" s="16"/>
      <c r="DI19" s="16" t="s">
        <v>538</v>
      </c>
      <c r="DJ19" s="16" t="s">
        <v>741</v>
      </c>
      <c r="DK19" s="16" t="s">
        <v>539</v>
      </c>
      <c r="DL19" s="16">
        <v>0</v>
      </c>
      <c r="DM19" s="16">
        <v>0</v>
      </c>
      <c r="DN19" s="16"/>
      <c r="DO19" s="16">
        <v>0</v>
      </c>
      <c r="DP19" s="16">
        <v>0</v>
      </c>
      <c r="DQ19" s="16"/>
      <c r="DR19" s="16">
        <v>0</v>
      </c>
      <c r="DS19" s="16">
        <v>0</v>
      </c>
      <c r="DT19" s="16">
        <v>0</v>
      </c>
      <c r="DU19" s="16">
        <v>2</v>
      </c>
      <c r="DV19" s="16">
        <v>0</v>
      </c>
      <c r="DW19" s="16">
        <v>0</v>
      </c>
      <c r="DX19" s="21">
        <f t="shared" si="11"/>
        <v>2</v>
      </c>
      <c r="DY19" s="21">
        <f t="shared" si="12"/>
        <v>0</v>
      </c>
      <c r="DZ19" s="21">
        <f t="shared" si="13"/>
        <v>0</v>
      </c>
      <c r="EA19" s="16">
        <v>0</v>
      </c>
      <c r="EB19" s="16">
        <v>0</v>
      </c>
      <c r="EC19" s="16">
        <v>0</v>
      </c>
      <c r="ED19" s="16">
        <v>2</v>
      </c>
      <c r="EE19" s="16">
        <v>0</v>
      </c>
      <c r="EF19" s="16">
        <v>0</v>
      </c>
      <c r="EG19" s="21">
        <f t="shared" si="14"/>
        <v>2</v>
      </c>
      <c r="EH19" s="21">
        <f t="shared" si="15"/>
        <v>0</v>
      </c>
      <c r="EI19" s="21">
        <f t="shared" si="16"/>
        <v>0</v>
      </c>
      <c r="EJ19" s="21">
        <f t="shared" si="17"/>
        <v>4</v>
      </c>
      <c r="EK19" s="21">
        <f t="shared" si="18"/>
        <v>0</v>
      </c>
      <c r="EL19" s="21">
        <f t="shared" si="19"/>
        <v>0</v>
      </c>
      <c r="EM19" s="16">
        <v>0</v>
      </c>
      <c r="EN19" s="16">
        <v>0</v>
      </c>
      <c r="EO19" s="16">
        <v>0</v>
      </c>
      <c r="EP19" s="16">
        <v>0</v>
      </c>
      <c r="EQ19" s="21">
        <f t="shared" si="20"/>
        <v>0</v>
      </c>
      <c r="ER19" s="21">
        <f t="shared" si="21"/>
        <v>0</v>
      </c>
      <c r="ES19" s="16">
        <v>0</v>
      </c>
      <c r="ET19" s="16">
        <v>0</v>
      </c>
      <c r="EU19" s="16">
        <v>3</v>
      </c>
      <c r="EV19" s="16">
        <v>0</v>
      </c>
      <c r="EW19" s="21">
        <f t="shared" si="22"/>
        <v>3</v>
      </c>
      <c r="EX19" s="21">
        <f t="shared" si="34"/>
        <v>0</v>
      </c>
      <c r="EY19" s="21">
        <f t="shared" si="23"/>
        <v>3</v>
      </c>
      <c r="EZ19" s="21">
        <f t="shared" si="24"/>
        <v>0</v>
      </c>
      <c r="FA19" s="16">
        <v>0</v>
      </c>
      <c r="FB19" s="16">
        <v>0</v>
      </c>
      <c r="FC19" s="21">
        <f t="shared" si="25"/>
        <v>0</v>
      </c>
      <c r="FD19" s="16">
        <v>0</v>
      </c>
      <c r="FE19" s="16">
        <v>3</v>
      </c>
      <c r="FF19" s="16">
        <v>0</v>
      </c>
      <c r="FG19" s="16">
        <v>0</v>
      </c>
      <c r="FH19" s="16">
        <v>0</v>
      </c>
      <c r="FI19" s="16">
        <v>0</v>
      </c>
      <c r="FJ19" s="16">
        <v>2</v>
      </c>
      <c r="FK19" s="16">
        <v>1</v>
      </c>
      <c r="FL19" s="16">
        <v>0</v>
      </c>
      <c r="FM19" s="16">
        <v>1</v>
      </c>
      <c r="FN19" s="16">
        <v>1</v>
      </c>
      <c r="FO19" s="16">
        <v>1</v>
      </c>
      <c r="FP19" s="16">
        <v>0</v>
      </c>
      <c r="FQ19" s="16">
        <v>149</v>
      </c>
      <c r="FR19" s="16">
        <v>4</v>
      </c>
      <c r="FS19" s="21">
        <f t="shared" si="26"/>
        <v>8</v>
      </c>
      <c r="FT19" s="16">
        <v>0</v>
      </c>
      <c r="FU19" s="16">
        <v>0</v>
      </c>
      <c r="FV19" s="16">
        <v>0</v>
      </c>
      <c r="FW19" s="16">
        <v>0</v>
      </c>
      <c r="FX19" s="16">
        <v>0</v>
      </c>
      <c r="FY19" s="16">
        <v>0</v>
      </c>
      <c r="FZ19" s="16">
        <v>0</v>
      </c>
      <c r="GA19" s="16">
        <v>0</v>
      </c>
      <c r="GB19" s="16">
        <v>0</v>
      </c>
      <c r="GC19" s="16">
        <v>0</v>
      </c>
      <c r="GD19" s="16">
        <v>0</v>
      </c>
      <c r="GE19" s="16">
        <v>0</v>
      </c>
      <c r="GF19" s="16">
        <v>0</v>
      </c>
      <c r="GG19" s="16">
        <v>0</v>
      </c>
      <c r="GH19" s="16">
        <v>0</v>
      </c>
      <c r="GI19" s="16">
        <v>0</v>
      </c>
      <c r="GJ19" s="16">
        <v>0</v>
      </c>
      <c r="GK19" s="16">
        <v>0</v>
      </c>
      <c r="GL19" s="16">
        <v>0</v>
      </c>
      <c r="GM19" s="16">
        <v>0</v>
      </c>
      <c r="GN19" s="16">
        <v>0</v>
      </c>
      <c r="GO19" s="16">
        <v>0</v>
      </c>
      <c r="GP19" s="16">
        <v>0</v>
      </c>
      <c r="GQ19" s="16">
        <v>0</v>
      </c>
      <c r="GR19" s="16">
        <v>0</v>
      </c>
      <c r="GS19" s="16">
        <v>0</v>
      </c>
      <c r="GT19" s="16">
        <v>0</v>
      </c>
      <c r="GU19" s="16">
        <v>0</v>
      </c>
      <c r="GV19" s="16">
        <v>0</v>
      </c>
      <c r="GW19" s="16">
        <v>0</v>
      </c>
      <c r="GX19" s="16">
        <v>2</v>
      </c>
      <c r="GY19" s="16" t="s">
        <v>540</v>
      </c>
      <c r="GZ19" s="16">
        <v>0</v>
      </c>
      <c r="HA19" s="16">
        <v>2</v>
      </c>
      <c r="HB19" s="16">
        <v>0</v>
      </c>
      <c r="HC19" s="16">
        <v>0</v>
      </c>
      <c r="HD19" s="16">
        <v>0</v>
      </c>
      <c r="HE19" s="16">
        <v>1</v>
      </c>
      <c r="HF19" s="16">
        <v>1</v>
      </c>
      <c r="HG19" s="16">
        <v>1</v>
      </c>
      <c r="HH19" s="16">
        <v>1</v>
      </c>
      <c r="HI19" s="16" t="s">
        <v>541</v>
      </c>
      <c r="HJ19" s="16">
        <v>2</v>
      </c>
      <c r="HK19" s="16" t="s">
        <v>542</v>
      </c>
      <c r="HL19" s="16">
        <v>0</v>
      </c>
      <c r="HM19" s="16" t="s">
        <v>543</v>
      </c>
      <c r="HN19" s="16">
        <v>2</v>
      </c>
      <c r="HO19" s="16" t="s">
        <v>544</v>
      </c>
      <c r="HP19" s="16">
        <v>1</v>
      </c>
      <c r="HQ19" s="16" t="s">
        <v>545</v>
      </c>
      <c r="HR19" s="16">
        <v>3</v>
      </c>
      <c r="HS19" s="16" t="s">
        <v>546</v>
      </c>
      <c r="HT19" s="16">
        <v>0</v>
      </c>
      <c r="HU19" s="16">
        <v>0</v>
      </c>
      <c r="HV19" s="16">
        <v>1</v>
      </c>
      <c r="HW19" s="16">
        <v>1</v>
      </c>
      <c r="HX19" s="16">
        <v>0</v>
      </c>
      <c r="HY19" s="16">
        <v>1</v>
      </c>
      <c r="HZ19" s="16">
        <v>0</v>
      </c>
      <c r="IA19" s="16">
        <v>0</v>
      </c>
      <c r="IB19" s="16">
        <v>0</v>
      </c>
      <c r="IC19" s="16">
        <v>0</v>
      </c>
      <c r="ID19" s="16">
        <v>4</v>
      </c>
      <c r="IE19" s="16">
        <v>0</v>
      </c>
      <c r="IF19" s="16">
        <v>3</v>
      </c>
      <c r="IG19" s="16">
        <v>0</v>
      </c>
      <c r="IH19" s="16" t="s">
        <v>547</v>
      </c>
      <c r="II19" s="16">
        <v>0</v>
      </c>
      <c r="IJ19" s="16">
        <v>16293</v>
      </c>
      <c r="IK19" s="16">
        <v>212.5</v>
      </c>
      <c r="IL19" s="16">
        <v>8439</v>
      </c>
      <c r="IM19" s="16">
        <v>34.32</v>
      </c>
      <c r="IN19" s="16">
        <v>2</v>
      </c>
      <c r="IO19" s="16">
        <v>1</v>
      </c>
      <c r="IP19" s="16">
        <v>22</v>
      </c>
      <c r="IQ19" s="16">
        <v>7</v>
      </c>
      <c r="IR19" s="16">
        <v>9</v>
      </c>
      <c r="IS19" s="16">
        <v>16</v>
      </c>
      <c r="IT19" s="16">
        <v>0</v>
      </c>
      <c r="IU19" s="16">
        <v>0.32</v>
      </c>
      <c r="IV19" s="16"/>
      <c r="IW19" s="16">
        <v>0.73</v>
      </c>
      <c r="IX19" s="16"/>
      <c r="IY19" s="51">
        <v>16361</v>
      </c>
      <c r="IZ19" s="7">
        <v>212.512643</v>
      </c>
      <c r="JA19" s="51">
        <v>8439</v>
      </c>
      <c r="JB19" s="7">
        <v>34.321612999999999</v>
      </c>
      <c r="JC19" s="51">
        <v>2</v>
      </c>
      <c r="JD19" s="51">
        <v>1</v>
      </c>
      <c r="JE19" s="51">
        <v>22</v>
      </c>
      <c r="JF19" s="51">
        <v>7</v>
      </c>
      <c r="JG19" s="51">
        <v>8</v>
      </c>
      <c r="JH19" s="51">
        <v>15</v>
      </c>
      <c r="JI19" s="51">
        <v>0</v>
      </c>
      <c r="JJ19" s="51">
        <v>31.818181818181817</v>
      </c>
      <c r="JK19" s="51">
        <v>24.298413153705877</v>
      </c>
      <c r="JL19" s="51">
        <v>68.181818181818173</v>
      </c>
      <c r="JM19" s="51">
        <v>83.474327689764792</v>
      </c>
      <c r="JN19" s="38">
        <f t="shared" si="38"/>
        <v>8</v>
      </c>
      <c r="JO19" s="34">
        <v>0</v>
      </c>
      <c r="JP19" s="40">
        <v>2</v>
      </c>
      <c r="JQ19" s="37">
        <f t="shared" si="27"/>
        <v>2</v>
      </c>
      <c r="JR19" s="39">
        <f t="shared" si="37"/>
        <v>0</v>
      </c>
      <c r="JS19" s="41">
        <f t="shared" si="28"/>
        <v>15</v>
      </c>
      <c r="JT19" s="43">
        <v>83.474327689764792</v>
      </c>
      <c r="JU19" s="43">
        <f t="shared" si="29"/>
        <v>83.474327689764792</v>
      </c>
      <c r="JV19" s="46">
        <f t="shared" si="30"/>
        <v>0</v>
      </c>
      <c r="JW19" s="41">
        <f t="shared" si="31"/>
        <v>22</v>
      </c>
      <c r="JX19" s="42">
        <v>3</v>
      </c>
      <c r="JY19" s="40">
        <v>3</v>
      </c>
      <c r="JZ19" s="57">
        <f t="shared" si="32"/>
        <v>4</v>
      </c>
      <c r="KA19" s="40">
        <f t="shared" si="33"/>
        <v>0</v>
      </c>
      <c r="KB19" s="56">
        <f t="shared" si="39"/>
        <v>0</v>
      </c>
    </row>
    <row r="20" spans="1:288" s="8" customFormat="1" ht="76.5" x14ac:dyDescent="0.25">
      <c r="A20" s="4">
        <v>2117</v>
      </c>
      <c r="B20" s="16" t="s">
        <v>212</v>
      </c>
      <c r="C20" s="16" t="s">
        <v>548</v>
      </c>
      <c r="D20" s="16" t="s">
        <v>549</v>
      </c>
      <c r="E20" s="20">
        <v>1028</v>
      </c>
      <c r="F20" s="16" t="s">
        <v>550</v>
      </c>
      <c r="G20" s="16">
        <v>27711</v>
      </c>
      <c r="H20" s="16" t="s">
        <v>551</v>
      </c>
      <c r="I20" s="16" t="s">
        <v>552</v>
      </c>
      <c r="J20" s="16" t="s">
        <v>553</v>
      </c>
      <c r="K20" s="16" t="s">
        <v>554</v>
      </c>
      <c r="L20" s="16" t="s">
        <v>555</v>
      </c>
      <c r="M20" s="16" t="s">
        <v>210</v>
      </c>
      <c r="N20" s="16">
        <v>315650326</v>
      </c>
      <c r="O20" s="16" t="s">
        <v>556</v>
      </c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29" t="s">
        <v>777</v>
      </c>
      <c r="AH20" s="16">
        <v>1</v>
      </c>
      <c r="AI20" s="16">
        <v>1</v>
      </c>
      <c r="AJ20" s="21">
        <f t="shared" si="0"/>
        <v>2</v>
      </c>
      <c r="AK20" s="16">
        <v>0</v>
      </c>
      <c r="AL20" s="21">
        <f t="shared" si="1"/>
        <v>2</v>
      </c>
      <c r="AM20" s="16">
        <v>2</v>
      </c>
      <c r="AN20" s="29">
        <v>1</v>
      </c>
      <c r="AO20" s="16">
        <v>0</v>
      </c>
      <c r="AP20" s="29">
        <v>0</v>
      </c>
      <c r="AQ20" s="21">
        <f t="shared" si="2"/>
        <v>2</v>
      </c>
      <c r="AR20" s="29">
        <f t="shared" si="3"/>
        <v>1</v>
      </c>
      <c r="AS20" s="16">
        <v>0</v>
      </c>
      <c r="AT20" s="16">
        <v>0</v>
      </c>
      <c r="AU20" s="21">
        <f t="shared" si="4"/>
        <v>2</v>
      </c>
      <c r="AV20" s="29">
        <f t="shared" si="5"/>
        <v>1</v>
      </c>
      <c r="AW20" s="16">
        <v>0</v>
      </c>
      <c r="AX20" s="16">
        <v>0</v>
      </c>
      <c r="AY20" s="16">
        <v>0</v>
      </c>
      <c r="AZ20" s="16">
        <v>2</v>
      </c>
      <c r="BA20" s="21">
        <f t="shared" si="6"/>
        <v>2</v>
      </c>
      <c r="BB20" s="16">
        <v>0</v>
      </c>
      <c r="BC20" s="16">
        <v>1</v>
      </c>
      <c r="BD20" s="16">
        <v>0</v>
      </c>
      <c r="BE20" s="16">
        <v>0</v>
      </c>
      <c r="BF20" s="16">
        <v>1</v>
      </c>
      <c r="BG20" s="16">
        <v>0</v>
      </c>
      <c r="BH20" s="16">
        <v>0</v>
      </c>
      <c r="BI20" s="16">
        <v>1</v>
      </c>
      <c r="BJ20" s="16">
        <v>1</v>
      </c>
      <c r="BK20" s="16">
        <v>0</v>
      </c>
      <c r="BL20" s="16">
        <v>0</v>
      </c>
      <c r="BM20" s="16">
        <v>0</v>
      </c>
      <c r="BN20" s="16">
        <v>0</v>
      </c>
      <c r="BO20" s="16">
        <v>1</v>
      </c>
      <c r="BP20" s="16">
        <v>1</v>
      </c>
      <c r="BQ20" s="16">
        <v>0</v>
      </c>
      <c r="BR20" s="16">
        <v>0</v>
      </c>
      <c r="BS20" s="16">
        <v>0</v>
      </c>
      <c r="BT20" s="16">
        <v>3</v>
      </c>
      <c r="BU20" s="16">
        <v>1</v>
      </c>
      <c r="BV20" s="16">
        <v>0</v>
      </c>
      <c r="BW20" s="16">
        <v>0</v>
      </c>
      <c r="BX20" s="16">
        <v>1</v>
      </c>
      <c r="BY20" s="16">
        <v>0</v>
      </c>
      <c r="BZ20" s="16">
        <v>0</v>
      </c>
      <c r="CA20" s="16">
        <v>0</v>
      </c>
      <c r="CB20" s="16">
        <v>1</v>
      </c>
      <c r="CC20" s="16">
        <v>1</v>
      </c>
      <c r="CD20" s="16">
        <v>1</v>
      </c>
      <c r="CE20" s="16">
        <v>1</v>
      </c>
      <c r="CF20" s="16">
        <v>1</v>
      </c>
      <c r="CG20" s="16">
        <v>1</v>
      </c>
      <c r="CH20" s="16">
        <v>2</v>
      </c>
      <c r="CI20" s="16">
        <v>1</v>
      </c>
      <c r="CJ20" s="16">
        <v>2</v>
      </c>
      <c r="CK20" s="16" t="s">
        <v>557</v>
      </c>
      <c r="CL20" s="16">
        <v>2</v>
      </c>
      <c r="CM20" s="16">
        <v>0</v>
      </c>
      <c r="CN20" s="16">
        <v>0</v>
      </c>
      <c r="CO20" s="16">
        <v>0</v>
      </c>
      <c r="CP20" s="16">
        <v>1</v>
      </c>
      <c r="CQ20" s="16">
        <v>1</v>
      </c>
      <c r="CR20" s="16" t="s">
        <v>558</v>
      </c>
      <c r="CS20" s="16">
        <v>0</v>
      </c>
      <c r="CT20" s="16">
        <v>0</v>
      </c>
      <c r="CU20" s="16">
        <v>0</v>
      </c>
      <c r="CV20" s="16">
        <v>0</v>
      </c>
      <c r="CW20" s="16">
        <v>0</v>
      </c>
      <c r="CX20" s="16">
        <v>0</v>
      </c>
      <c r="CY20" s="29">
        <f t="shared" si="7"/>
        <v>10</v>
      </c>
      <c r="CZ20" s="29">
        <f t="shared" si="8"/>
        <v>2</v>
      </c>
      <c r="DA20" s="29">
        <f t="shared" si="9"/>
        <v>12</v>
      </c>
      <c r="DB20" s="29">
        <f t="shared" si="10"/>
        <v>12</v>
      </c>
      <c r="DC20" s="16">
        <v>0</v>
      </c>
      <c r="DD20" s="16">
        <v>0</v>
      </c>
      <c r="DE20" s="16">
        <v>0</v>
      </c>
      <c r="DF20" s="16">
        <v>0</v>
      </c>
      <c r="DG20" s="16">
        <v>0</v>
      </c>
      <c r="DH20" s="16"/>
      <c r="DI20" s="16" t="s">
        <v>559</v>
      </c>
      <c r="DJ20" s="16" t="s">
        <v>741</v>
      </c>
      <c r="DK20" s="16" t="s">
        <v>560</v>
      </c>
      <c r="DL20" s="16">
        <v>0</v>
      </c>
      <c r="DM20" s="16">
        <v>0</v>
      </c>
      <c r="DN20" s="16">
        <v>0</v>
      </c>
      <c r="DO20" s="16">
        <v>22</v>
      </c>
      <c r="DP20" s="16">
        <v>0</v>
      </c>
      <c r="DQ20" s="16" t="s">
        <v>561</v>
      </c>
      <c r="DR20" s="16">
        <v>0</v>
      </c>
      <c r="DS20" s="16">
        <v>0</v>
      </c>
      <c r="DT20" s="16">
        <v>0</v>
      </c>
      <c r="DU20" s="16">
        <v>0</v>
      </c>
      <c r="DV20" s="16">
        <v>0</v>
      </c>
      <c r="DW20" s="16">
        <v>0</v>
      </c>
      <c r="DX20" s="21">
        <f t="shared" si="11"/>
        <v>0</v>
      </c>
      <c r="DY20" s="21">
        <f t="shared" si="12"/>
        <v>0</v>
      </c>
      <c r="DZ20" s="21">
        <f t="shared" si="13"/>
        <v>0</v>
      </c>
      <c r="EA20" s="16">
        <v>0</v>
      </c>
      <c r="EB20" s="16">
        <v>0</v>
      </c>
      <c r="EC20" s="16">
        <v>0</v>
      </c>
      <c r="ED20" s="16">
        <v>0</v>
      </c>
      <c r="EE20" s="16">
        <v>0</v>
      </c>
      <c r="EF20" s="16">
        <v>0</v>
      </c>
      <c r="EG20" s="21">
        <f t="shared" si="14"/>
        <v>0</v>
      </c>
      <c r="EH20" s="21">
        <f t="shared" si="15"/>
        <v>0</v>
      </c>
      <c r="EI20" s="21">
        <f t="shared" si="16"/>
        <v>0</v>
      </c>
      <c r="EJ20" s="21">
        <f t="shared" si="17"/>
        <v>0</v>
      </c>
      <c r="EK20" s="21">
        <f t="shared" si="18"/>
        <v>0</v>
      </c>
      <c r="EL20" s="21">
        <f t="shared" si="19"/>
        <v>0</v>
      </c>
      <c r="EM20" s="16">
        <v>1</v>
      </c>
      <c r="EN20" s="16">
        <v>0</v>
      </c>
      <c r="EO20" s="16">
        <v>4</v>
      </c>
      <c r="EP20" s="16">
        <v>0</v>
      </c>
      <c r="EQ20" s="21">
        <f t="shared" si="20"/>
        <v>5</v>
      </c>
      <c r="ER20" s="21">
        <f t="shared" si="21"/>
        <v>0</v>
      </c>
      <c r="ES20" s="16">
        <v>9</v>
      </c>
      <c r="ET20" s="16">
        <v>0</v>
      </c>
      <c r="EU20" s="16">
        <v>19</v>
      </c>
      <c r="EV20" s="16">
        <v>0</v>
      </c>
      <c r="EW20" s="21">
        <f t="shared" si="22"/>
        <v>28</v>
      </c>
      <c r="EX20" s="21">
        <f t="shared" si="34"/>
        <v>0</v>
      </c>
      <c r="EY20" s="21">
        <f t="shared" si="23"/>
        <v>33</v>
      </c>
      <c r="EZ20" s="21">
        <f t="shared" si="24"/>
        <v>0</v>
      </c>
      <c r="FA20" s="16">
        <v>0</v>
      </c>
      <c r="FB20" s="16">
        <v>0</v>
      </c>
      <c r="FC20" s="21">
        <f t="shared" si="25"/>
        <v>0</v>
      </c>
      <c r="FD20" s="16">
        <v>0</v>
      </c>
      <c r="FE20" s="16">
        <v>2</v>
      </c>
      <c r="FF20" s="16">
        <v>0</v>
      </c>
      <c r="FG20" s="16">
        <v>0</v>
      </c>
      <c r="FH20" s="16">
        <v>0</v>
      </c>
      <c r="FI20" s="16">
        <v>0</v>
      </c>
      <c r="FJ20" s="16">
        <v>4</v>
      </c>
      <c r="FK20" s="16">
        <v>0</v>
      </c>
      <c r="FL20" s="16">
        <v>0</v>
      </c>
      <c r="FM20" s="16">
        <v>0</v>
      </c>
      <c r="FN20" s="16">
        <v>0</v>
      </c>
      <c r="FO20" s="16">
        <v>0</v>
      </c>
      <c r="FP20" s="16">
        <v>0</v>
      </c>
      <c r="FQ20" s="16">
        <v>48</v>
      </c>
      <c r="FR20" s="16">
        <v>42</v>
      </c>
      <c r="FS20" s="21">
        <f t="shared" si="26"/>
        <v>33</v>
      </c>
      <c r="FT20" s="16">
        <v>0</v>
      </c>
      <c r="FU20" s="16">
        <v>0</v>
      </c>
      <c r="FV20" s="16">
        <v>0</v>
      </c>
      <c r="FW20" s="16">
        <v>0</v>
      </c>
      <c r="FX20" s="16">
        <v>0</v>
      </c>
      <c r="FY20" s="16">
        <v>0</v>
      </c>
      <c r="FZ20" s="16">
        <v>0</v>
      </c>
      <c r="GA20" s="16">
        <v>0</v>
      </c>
      <c r="GB20" s="16">
        <v>0</v>
      </c>
      <c r="GC20" s="16">
        <v>0</v>
      </c>
      <c r="GD20" s="16">
        <v>0</v>
      </c>
      <c r="GE20" s="16">
        <v>0</v>
      </c>
      <c r="GF20" s="16">
        <v>0</v>
      </c>
      <c r="GG20" s="16">
        <v>0</v>
      </c>
      <c r="GH20" s="16">
        <v>0</v>
      </c>
      <c r="GI20" s="16">
        <v>0</v>
      </c>
      <c r="GJ20" s="16">
        <v>0</v>
      </c>
      <c r="GK20" s="16">
        <v>0</v>
      </c>
      <c r="GL20" s="16">
        <v>0</v>
      </c>
      <c r="GM20" s="16">
        <v>0</v>
      </c>
      <c r="GN20" s="16">
        <v>52</v>
      </c>
      <c r="GO20" s="16">
        <v>52</v>
      </c>
      <c r="GP20" s="16">
        <v>0</v>
      </c>
      <c r="GQ20" s="16">
        <v>0</v>
      </c>
      <c r="GR20" s="16">
        <v>0</v>
      </c>
      <c r="GS20" s="16">
        <v>0</v>
      </c>
      <c r="GT20" s="16">
        <v>0</v>
      </c>
      <c r="GU20" s="16">
        <v>0</v>
      </c>
      <c r="GV20" s="16">
        <v>0</v>
      </c>
      <c r="GW20" s="16" t="s">
        <v>561</v>
      </c>
      <c r="GX20" s="16">
        <v>3</v>
      </c>
      <c r="GY20" s="16">
        <v>0</v>
      </c>
      <c r="GZ20" s="16">
        <v>0</v>
      </c>
      <c r="HA20" s="16">
        <v>1</v>
      </c>
      <c r="HB20" s="16" t="s">
        <v>562</v>
      </c>
      <c r="HC20" s="16" t="s">
        <v>563</v>
      </c>
      <c r="HD20" s="16">
        <v>0</v>
      </c>
      <c r="HE20" s="16">
        <v>1</v>
      </c>
      <c r="HF20" s="16">
        <v>1</v>
      </c>
      <c r="HG20" s="16">
        <v>1</v>
      </c>
      <c r="HH20" s="16"/>
      <c r="HI20" s="16">
        <v>0</v>
      </c>
      <c r="HJ20" s="16">
        <v>4</v>
      </c>
      <c r="HK20" s="16" t="s">
        <v>564</v>
      </c>
      <c r="HL20" s="16">
        <v>0</v>
      </c>
      <c r="HM20" s="16" t="s">
        <v>565</v>
      </c>
      <c r="HN20" s="16">
        <v>2</v>
      </c>
      <c r="HO20" s="16">
        <v>0</v>
      </c>
      <c r="HP20" s="16">
        <v>1</v>
      </c>
      <c r="HQ20" s="16" t="s">
        <v>566</v>
      </c>
      <c r="HR20" s="16">
        <v>2</v>
      </c>
      <c r="HS20" s="16"/>
      <c r="HT20" s="16">
        <v>1</v>
      </c>
      <c r="HU20" s="16">
        <v>0</v>
      </c>
      <c r="HV20" s="16">
        <v>0</v>
      </c>
      <c r="HW20" s="16">
        <v>0</v>
      </c>
      <c r="HX20" s="16">
        <v>0</v>
      </c>
      <c r="HY20" s="16">
        <v>0</v>
      </c>
      <c r="HZ20" s="16">
        <v>28</v>
      </c>
      <c r="IA20" s="16" t="s">
        <v>567</v>
      </c>
      <c r="IB20" s="16">
        <v>0</v>
      </c>
      <c r="IC20" s="16">
        <v>1</v>
      </c>
      <c r="ID20" s="16">
        <v>2</v>
      </c>
      <c r="IE20" s="16">
        <v>0</v>
      </c>
      <c r="IF20" s="16">
        <v>6</v>
      </c>
      <c r="IG20" s="16">
        <v>0</v>
      </c>
      <c r="IH20" s="16" t="s">
        <v>568</v>
      </c>
      <c r="II20" s="16">
        <v>0</v>
      </c>
      <c r="IJ20" s="16">
        <v>27128</v>
      </c>
      <c r="IK20" s="16">
        <v>113.19</v>
      </c>
      <c r="IL20" s="16">
        <v>16450</v>
      </c>
      <c r="IM20" s="16">
        <v>20.02</v>
      </c>
      <c r="IN20" s="16">
        <v>3</v>
      </c>
      <c r="IO20" s="16">
        <v>1</v>
      </c>
      <c r="IP20" s="16">
        <v>12</v>
      </c>
      <c r="IQ20" s="16">
        <v>1</v>
      </c>
      <c r="IR20" s="16">
        <v>11</v>
      </c>
      <c r="IS20" s="16">
        <v>12</v>
      </c>
      <c r="IT20" s="16">
        <v>0</v>
      </c>
      <c r="IU20" s="26">
        <v>41244</v>
      </c>
      <c r="IV20" s="27">
        <v>7.2300000000000003E-2</v>
      </c>
      <c r="IW20" s="23">
        <v>1</v>
      </c>
      <c r="IX20" s="23">
        <v>1</v>
      </c>
      <c r="IY20" s="51">
        <v>30043</v>
      </c>
      <c r="IZ20" s="7">
        <v>113.16641599999997</v>
      </c>
      <c r="JA20" s="51">
        <v>16414</v>
      </c>
      <c r="JB20" s="7">
        <v>20.012951999999999</v>
      </c>
      <c r="JC20" s="51">
        <v>4</v>
      </c>
      <c r="JD20" s="51">
        <v>1</v>
      </c>
      <c r="JE20" s="51">
        <v>12</v>
      </c>
      <c r="JF20" s="51">
        <v>1</v>
      </c>
      <c r="JG20" s="51">
        <v>10</v>
      </c>
      <c r="JH20" s="51">
        <v>11</v>
      </c>
      <c r="JI20" s="51">
        <v>0</v>
      </c>
      <c r="JJ20" s="51">
        <v>8.3333333333333321</v>
      </c>
      <c r="JK20" s="51">
        <v>5.6496443255744726</v>
      </c>
      <c r="JL20" s="51">
        <v>91.666666666666657</v>
      </c>
      <c r="JM20" s="51">
        <v>96.732762129711716</v>
      </c>
      <c r="JN20" s="38">
        <f t="shared" si="38"/>
        <v>33</v>
      </c>
      <c r="JO20" s="34">
        <f>EL20/CG20</f>
        <v>0</v>
      </c>
      <c r="JP20" s="40">
        <v>2</v>
      </c>
      <c r="JQ20" s="37">
        <f t="shared" si="27"/>
        <v>2</v>
      </c>
      <c r="JR20" s="39">
        <f t="shared" si="37"/>
        <v>0</v>
      </c>
      <c r="JS20" s="41">
        <f t="shared" si="28"/>
        <v>11</v>
      </c>
      <c r="JT20" s="43">
        <v>96.732762129711716</v>
      </c>
      <c r="JU20" s="43">
        <f t="shared" si="29"/>
        <v>96.732762129711716</v>
      </c>
      <c r="JV20" s="46">
        <f t="shared" si="30"/>
        <v>0</v>
      </c>
      <c r="JW20" s="41">
        <f t="shared" si="31"/>
        <v>12</v>
      </c>
      <c r="JX20" s="40">
        <v>4</v>
      </c>
      <c r="JY20" s="40">
        <v>1</v>
      </c>
      <c r="JZ20" s="57">
        <f t="shared" si="32"/>
        <v>33</v>
      </c>
      <c r="KA20" s="40">
        <f t="shared" si="33"/>
        <v>1</v>
      </c>
      <c r="KB20" s="56">
        <f t="shared" si="39"/>
        <v>0</v>
      </c>
    </row>
    <row r="21" spans="1:288" s="8" customFormat="1" ht="51" x14ac:dyDescent="0.25">
      <c r="A21" s="4">
        <v>2118</v>
      </c>
      <c r="B21" s="16" t="s">
        <v>212</v>
      </c>
      <c r="C21" s="16" t="s">
        <v>569</v>
      </c>
      <c r="D21" s="16" t="s">
        <v>570</v>
      </c>
      <c r="E21" s="20">
        <v>163</v>
      </c>
      <c r="F21" s="16" t="s">
        <v>571</v>
      </c>
      <c r="G21" s="16">
        <v>28828</v>
      </c>
      <c r="H21" s="16" t="s">
        <v>572</v>
      </c>
      <c r="I21" s="16" t="s">
        <v>573</v>
      </c>
      <c r="J21" s="16" t="s">
        <v>332</v>
      </c>
      <c r="K21" s="16" t="s">
        <v>574</v>
      </c>
      <c r="L21" s="16" t="s">
        <v>575</v>
      </c>
      <c r="M21" s="16" t="s">
        <v>210</v>
      </c>
      <c r="N21" s="16">
        <v>325501406</v>
      </c>
      <c r="O21" s="16" t="s">
        <v>576</v>
      </c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 t="s">
        <v>574</v>
      </c>
      <c r="AC21" s="16" t="s">
        <v>575</v>
      </c>
      <c r="AD21" s="16" t="s">
        <v>210</v>
      </c>
      <c r="AE21" s="16">
        <v>325501406</v>
      </c>
      <c r="AF21" s="16" t="s">
        <v>576</v>
      </c>
      <c r="AG21" s="21" t="s">
        <v>776</v>
      </c>
      <c r="AH21" s="16">
        <v>1</v>
      </c>
      <c r="AI21" s="16">
        <v>1</v>
      </c>
      <c r="AJ21" s="21">
        <f t="shared" si="0"/>
        <v>2</v>
      </c>
      <c r="AK21" s="16">
        <v>0</v>
      </c>
      <c r="AL21" s="21">
        <f t="shared" si="1"/>
        <v>2</v>
      </c>
      <c r="AM21" s="16">
        <v>0.8</v>
      </c>
      <c r="AN21" s="16">
        <v>0.8</v>
      </c>
      <c r="AO21" s="16">
        <v>0.2</v>
      </c>
      <c r="AP21" s="16">
        <v>0.2</v>
      </c>
      <c r="AQ21" s="21">
        <f t="shared" si="2"/>
        <v>1</v>
      </c>
      <c r="AR21" s="21">
        <f t="shared" si="3"/>
        <v>1</v>
      </c>
      <c r="AS21" s="16">
        <v>0</v>
      </c>
      <c r="AT21" s="16">
        <v>0</v>
      </c>
      <c r="AU21" s="21">
        <f t="shared" si="4"/>
        <v>1</v>
      </c>
      <c r="AV21" s="21">
        <f t="shared" si="5"/>
        <v>1</v>
      </c>
      <c r="AW21" s="16">
        <v>0</v>
      </c>
      <c r="AX21" s="16">
        <v>1</v>
      </c>
      <c r="AY21" s="16">
        <v>0</v>
      </c>
      <c r="AZ21" s="16">
        <v>0</v>
      </c>
      <c r="BA21" s="21">
        <f t="shared" si="6"/>
        <v>1</v>
      </c>
      <c r="BB21" s="16">
        <v>1</v>
      </c>
      <c r="BC21" s="16">
        <v>0</v>
      </c>
      <c r="BD21" s="16">
        <v>0</v>
      </c>
      <c r="BE21" s="16">
        <v>0</v>
      </c>
      <c r="BF21" s="16">
        <v>1</v>
      </c>
      <c r="BG21" s="16">
        <v>0</v>
      </c>
      <c r="BH21" s="16">
        <v>0</v>
      </c>
      <c r="BI21" s="16">
        <v>0</v>
      </c>
      <c r="BJ21" s="16">
        <v>0</v>
      </c>
      <c r="BK21" s="16">
        <v>2</v>
      </c>
      <c r="BL21" s="16">
        <v>1</v>
      </c>
      <c r="BM21" s="16">
        <v>0</v>
      </c>
      <c r="BN21" s="16">
        <v>0</v>
      </c>
      <c r="BO21" s="16">
        <v>1</v>
      </c>
      <c r="BP21" s="16">
        <v>0</v>
      </c>
      <c r="BQ21" s="16">
        <v>0</v>
      </c>
      <c r="BR21" s="16">
        <v>0</v>
      </c>
      <c r="BS21" s="16">
        <v>1</v>
      </c>
      <c r="BT21" s="16">
        <v>4</v>
      </c>
      <c r="BU21" s="16">
        <v>1</v>
      </c>
      <c r="BV21" s="16">
        <v>0</v>
      </c>
      <c r="BW21" s="16">
        <v>1</v>
      </c>
      <c r="BX21" s="16">
        <v>0</v>
      </c>
      <c r="BY21" s="16">
        <v>1</v>
      </c>
      <c r="BZ21" s="16">
        <v>0</v>
      </c>
      <c r="CA21" s="16">
        <v>0</v>
      </c>
      <c r="CB21" s="16">
        <v>1</v>
      </c>
      <c r="CC21" s="16">
        <v>0</v>
      </c>
      <c r="CD21" s="16">
        <v>1</v>
      </c>
      <c r="CE21" s="16">
        <v>0.06</v>
      </c>
      <c r="CF21" s="16">
        <v>0.6</v>
      </c>
      <c r="CG21" s="16">
        <v>0</v>
      </c>
      <c r="CH21" s="16">
        <v>0.03</v>
      </c>
      <c r="CI21" s="16">
        <v>0.01</v>
      </c>
      <c r="CJ21" s="16">
        <v>0</v>
      </c>
      <c r="CK21" s="16">
        <v>0</v>
      </c>
      <c r="CL21" s="16">
        <v>0</v>
      </c>
      <c r="CM21" s="16">
        <v>0</v>
      </c>
      <c r="CN21" s="16">
        <v>0</v>
      </c>
      <c r="CO21" s="16">
        <v>0.1</v>
      </c>
      <c r="CP21" s="16">
        <v>0.2</v>
      </c>
      <c r="CQ21" s="16">
        <v>0</v>
      </c>
      <c r="CR21" s="16"/>
      <c r="CS21" s="16">
        <v>0</v>
      </c>
      <c r="CT21" s="16">
        <v>0</v>
      </c>
      <c r="CU21" s="16">
        <v>0</v>
      </c>
      <c r="CV21" s="16">
        <v>0</v>
      </c>
      <c r="CW21" s="16">
        <v>0</v>
      </c>
      <c r="CX21" s="16">
        <v>0</v>
      </c>
      <c r="CY21" s="21">
        <f t="shared" si="7"/>
        <v>0.79999999999999993</v>
      </c>
      <c r="CZ21" s="21">
        <f t="shared" si="8"/>
        <v>0.2</v>
      </c>
      <c r="DA21" s="21">
        <f t="shared" si="9"/>
        <v>1</v>
      </c>
      <c r="DB21" s="21">
        <f t="shared" si="10"/>
        <v>1</v>
      </c>
      <c r="DC21" s="16">
        <v>1</v>
      </c>
      <c r="DD21" s="16">
        <v>2</v>
      </c>
      <c r="DE21" s="16" t="s">
        <v>577</v>
      </c>
      <c r="DF21" s="16">
        <v>0</v>
      </c>
      <c r="DG21" s="16">
        <v>0</v>
      </c>
      <c r="DH21" s="16"/>
      <c r="DI21" s="16" t="s">
        <v>578</v>
      </c>
      <c r="DJ21" s="16" t="s">
        <v>741</v>
      </c>
      <c r="DK21" s="16" t="s">
        <v>579</v>
      </c>
      <c r="DL21" s="16">
        <v>0</v>
      </c>
      <c r="DM21" s="16">
        <v>0</v>
      </c>
      <c r="DN21" s="16"/>
      <c r="DO21" s="16">
        <v>0</v>
      </c>
      <c r="DP21" s="16">
        <v>0</v>
      </c>
      <c r="DQ21" s="16"/>
      <c r="DR21" s="16">
        <v>0</v>
      </c>
      <c r="DS21" s="16">
        <v>0</v>
      </c>
      <c r="DT21" s="16">
        <v>0</v>
      </c>
      <c r="DU21" s="16">
        <v>2</v>
      </c>
      <c r="DV21" s="16">
        <v>0</v>
      </c>
      <c r="DW21" s="16">
        <v>0</v>
      </c>
      <c r="DX21" s="21">
        <f t="shared" si="11"/>
        <v>2</v>
      </c>
      <c r="DY21" s="21">
        <f t="shared" si="12"/>
        <v>0</v>
      </c>
      <c r="DZ21" s="21">
        <f t="shared" si="13"/>
        <v>0</v>
      </c>
      <c r="EA21" s="16">
        <v>0</v>
      </c>
      <c r="EB21" s="16">
        <v>0</v>
      </c>
      <c r="EC21" s="16">
        <v>0</v>
      </c>
      <c r="ED21" s="16">
        <v>3</v>
      </c>
      <c r="EE21" s="16">
        <v>0</v>
      </c>
      <c r="EF21" s="16">
        <v>0</v>
      </c>
      <c r="EG21" s="21">
        <f t="shared" si="14"/>
        <v>3</v>
      </c>
      <c r="EH21" s="21">
        <f t="shared" si="15"/>
        <v>0</v>
      </c>
      <c r="EI21" s="21">
        <f t="shared" si="16"/>
        <v>0</v>
      </c>
      <c r="EJ21" s="21">
        <f t="shared" si="17"/>
        <v>5</v>
      </c>
      <c r="EK21" s="21">
        <f t="shared" si="18"/>
        <v>0</v>
      </c>
      <c r="EL21" s="21">
        <f t="shared" si="19"/>
        <v>0</v>
      </c>
      <c r="EM21" s="16">
        <v>0</v>
      </c>
      <c r="EN21" s="16">
        <v>0</v>
      </c>
      <c r="EO21" s="16">
        <v>3</v>
      </c>
      <c r="EP21" s="16">
        <v>0</v>
      </c>
      <c r="EQ21" s="21">
        <f t="shared" si="20"/>
        <v>3</v>
      </c>
      <c r="ER21" s="21">
        <f t="shared" si="21"/>
        <v>0</v>
      </c>
      <c r="ES21" s="16">
        <v>1</v>
      </c>
      <c r="ET21" s="16">
        <v>0</v>
      </c>
      <c r="EU21" s="16">
        <v>7</v>
      </c>
      <c r="EV21" s="16">
        <v>0</v>
      </c>
      <c r="EW21" s="21">
        <f t="shared" si="22"/>
        <v>8</v>
      </c>
      <c r="EX21" s="21">
        <f t="shared" si="34"/>
        <v>0</v>
      </c>
      <c r="EY21" s="21">
        <f t="shared" si="23"/>
        <v>11</v>
      </c>
      <c r="EZ21" s="21">
        <f t="shared" si="24"/>
        <v>0</v>
      </c>
      <c r="FA21" s="16">
        <v>0</v>
      </c>
      <c r="FB21" s="16">
        <v>0</v>
      </c>
      <c r="FC21" s="21">
        <f t="shared" si="25"/>
        <v>0</v>
      </c>
      <c r="FD21" s="16">
        <v>4</v>
      </c>
      <c r="FE21" s="16">
        <v>5</v>
      </c>
      <c r="FF21" s="16">
        <v>0</v>
      </c>
      <c r="FG21" s="16">
        <v>0</v>
      </c>
      <c r="FH21" s="16">
        <v>0</v>
      </c>
      <c r="FI21" s="16">
        <v>0</v>
      </c>
      <c r="FJ21" s="16">
        <v>6</v>
      </c>
      <c r="FK21" s="16">
        <v>6</v>
      </c>
      <c r="FL21" s="16">
        <v>0</v>
      </c>
      <c r="FM21" s="16">
        <v>0</v>
      </c>
      <c r="FN21" s="16">
        <v>0</v>
      </c>
      <c r="FO21" s="16">
        <v>1</v>
      </c>
      <c r="FP21" s="16">
        <v>0</v>
      </c>
      <c r="FQ21" s="16">
        <v>23</v>
      </c>
      <c r="FR21" s="16">
        <v>2</v>
      </c>
      <c r="FS21" s="21">
        <f t="shared" si="26"/>
        <v>16</v>
      </c>
      <c r="FT21" s="16">
        <v>0</v>
      </c>
      <c r="FU21" s="16">
        <v>0</v>
      </c>
      <c r="FV21" s="16">
        <v>0</v>
      </c>
      <c r="FW21" s="16">
        <v>0</v>
      </c>
      <c r="FX21" s="16">
        <v>0</v>
      </c>
      <c r="FY21" s="16">
        <v>0</v>
      </c>
      <c r="FZ21" s="16">
        <v>0</v>
      </c>
      <c r="GA21" s="16">
        <v>0</v>
      </c>
      <c r="GB21" s="16">
        <v>0</v>
      </c>
      <c r="GC21" s="16">
        <v>0</v>
      </c>
      <c r="GD21" s="16">
        <v>0</v>
      </c>
      <c r="GE21" s="16">
        <v>0</v>
      </c>
      <c r="GF21" s="16">
        <v>0</v>
      </c>
      <c r="GG21" s="16">
        <v>0</v>
      </c>
      <c r="GH21" s="16">
        <v>0</v>
      </c>
      <c r="GI21" s="16">
        <v>0</v>
      </c>
      <c r="GJ21" s="16">
        <v>0</v>
      </c>
      <c r="GK21" s="16">
        <v>0</v>
      </c>
      <c r="GL21" s="16">
        <v>0</v>
      </c>
      <c r="GM21" s="16">
        <v>0</v>
      </c>
      <c r="GN21" s="16">
        <v>0</v>
      </c>
      <c r="GO21" s="16">
        <v>0</v>
      </c>
      <c r="GP21" s="16">
        <v>0</v>
      </c>
      <c r="GQ21" s="16">
        <v>0</v>
      </c>
      <c r="GR21" s="16">
        <v>0</v>
      </c>
      <c r="GS21" s="16">
        <v>0</v>
      </c>
      <c r="GT21" s="16">
        <v>0</v>
      </c>
      <c r="GU21" s="16">
        <v>1</v>
      </c>
      <c r="GV21" s="16">
        <v>0</v>
      </c>
      <c r="GW21" s="16">
        <v>0</v>
      </c>
      <c r="GX21" s="16">
        <v>2</v>
      </c>
      <c r="GY21" s="16" t="s">
        <v>580</v>
      </c>
      <c r="GZ21" s="16">
        <v>0</v>
      </c>
      <c r="HA21" s="16">
        <v>3</v>
      </c>
      <c r="HB21" s="16">
        <v>0</v>
      </c>
      <c r="HC21" s="16" t="s">
        <v>581</v>
      </c>
      <c r="HD21" s="16">
        <v>0</v>
      </c>
      <c r="HE21" s="16">
        <v>1</v>
      </c>
      <c r="HF21" s="16">
        <v>1</v>
      </c>
      <c r="HG21" s="16">
        <v>1</v>
      </c>
      <c r="HH21" s="16"/>
      <c r="HI21" s="16">
        <v>0</v>
      </c>
      <c r="HJ21" s="16">
        <v>4</v>
      </c>
      <c r="HK21" s="16" t="s">
        <v>582</v>
      </c>
      <c r="HL21" s="16" t="s">
        <v>583</v>
      </c>
      <c r="HM21" s="16" t="s">
        <v>584</v>
      </c>
      <c r="HN21" s="16">
        <v>3</v>
      </c>
      <c r="HO21" s="16" t="s">
        <v>585</v>
      </c>
      <c r="HP21" s="16">
        <v>1</v>
      </c>
      <c r="HQ21" s="16" t="s">
        <v>289</v>
      </c>
      <c r="HR21" s="16">
        <v>1</v>
      </c>
      <c r="HS21" s="16"/>
      <c r="HT21" s="16">
        <v>1</v>
      </c>
      <c r="HU21" s="16">
        <v>1</v>
      </c>
      <c r="HV21" s="16">
        <v>1</v>
      </c>
      <c r="HW21" s="16">
        <v>0</v>
      </c>
      <c r="HX21" s="16">
        <v>1</v>
      </c>
      <c r="HY21" s="16">
        <v>0</v>
      </c>
      <c r="HZ21" s="16">
        <v>10</v>
      </c>
      <c r="IA21" s="16" t="s">
        <v>586</v>
      </c>
      <c r="IB21" s="16">
        <v>0</v>
      </c>
      <c r="IC21" s="16">
        <v>1</v>
      </c>
      <c r="ID21" s="16">
        <v>0</v>
      </c>
      <c r="IE21" s="16">
        <v>0</v>
      </c>
      <c r="IF21" s="16">
        <v>0</v>
      </c>
      <c r="IG21" s="16">
        <v>0</v>
      </c>
      <c r="IH21" s="16" t="s">
        <v>587</v>
      </c>
      <c r="II21" s="16">
        <v>0</v>
      </c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  <c r="IW21" s="16"/>
      <c r="IX21" s="16"/>
      <c r="IY21" s="51">
        <v>38296</v>
      </c>
      <c r="IZ21" s="7">
        <v>355.52961700000009</v>
      </c>
      <c r="JA21" s="51">
        <v>14614</v>
      </c>
      <c r="JB21" s="7">
        <v>20.588141</v>
      </c>
      <c r="JC21" s="51">
        <v>4</v>
      </c>
      <c r="JD21" s="51">
        <v>2</v>
      </c>
      <c r="JE21" s="51">
        <v>39</v>
      </c>
      <c r="JF21" s="51">
        <v>8</v>
      </c>
      <c r="JG21" s="51">
        <v>24</v>
      </c>
      <c r="JH21" s="51">
        <v>32</v>
      </c>
      <c r="JI21" s="51">
        <v>0</v>
      </c>
      <c r="JJ21" s="51">
        <v>20.512820512820511</v>
      </c>
      <c r="JK21" s="51">
        <v>19.739340028034846</v>
      </c>
      <c r="JL21" s="51">
        <v>82.051282051282044</v>
      </c>
      <c r="JM21" s="51">
        <v>88.935234894931398</v>
      </c>
      <c r="JN21" s="38">
        <f t="shared" si="38"/>
        <v>26.666666666666668</v>
      </c>
      <c r="JO21" s="34">
        <v>0</v>
      </c>
      <c r="JP21" s="40">
        <v>1</v>
      </c>
      <c r="JQ21" s="37">
        <f t="shared" si="27"/>
        <v>2</v>
      </c>
      <c r="JR21" s="39">
        <f t="shared" si="37"/>
        <v>1</v>
      </c>
      <c r="JS21" s="41">
        <f t="shared" si="28"/>
        <v>32</v>
      </c>
      <c r="JT21" s="43">
        <v>86.351540158748548</v>
      </c>
      <c r="JU21" s="43">
        <f t="shared" si="29"/>
        <v>88.935234894931398</v>
      </c>
      <c r="JV21" s="46">
        <f t="shared" si="30"/>
        <v>2.5836947361828493</v>
      </c>
      <c r="JW21" s="41">
        <f t="shared" si="31"/>
        <v>39</v>
      </c>
      <c r="JX21" s="42">
        <v>3</v>
      </c>
      <c r="JY21" s="40">
        <v>1</v>
      </c>
      <c r="JZ21" s="57">
        <f t="shared" si="32"/>
        <v>16</v>
      </c>
      <c r="KA21" s="40">
        <f t="shared" si="33"/>
        <v>1</v>
      </c>
      <c r="KB21" s="56">
        <f t="shared" si="39"/>
        <v>0</v>
      </c>
    </row>
    <row r="22" spans="1:288" s="8" customFormat="1" ht="38.25" x14ac:dyDescent="0.25">
      <c r="A22" s="4">
        <v>2119</v>
      </c>
      <c r="B22" s="16" t="s">
        <v>212</v>
      </c>
      <c r="C22" s="16" t="s">
        <v>588</v>
      </c>
      <c r="D22" s="16" t="s">
        <v>589</v>
      </c>
      <c r="E22" s="20" t="s">
        <v>735</v>
      </c>
      <c r="F22" s="16" t="s">
        <v>590</v>
      </c>
      <c r="G22" s="16">
        <v>29031</v>
      </c>
      <c r="H22" s="16" t="s">
        <v>591</v>
      </c>
      <c r="I22" s="16" t="s">
        <v>592</v>
      </c>
      <c r="J22" s="16" t="s">
        <v>417</v>
      </c>
      <c r="K22" s="16" t="s">
        <v>593</v>
      </c>
      <c r="L22" s="16" t="s">
        <v>211</v>
      </c>
      <c r="M22" s="16" t="s">
        <v>210</v>
      </c>
      <c r="N22" s="16">
        <v>325600270</v>
      </c>
      <c r="O22" s="16" t="s">
        <v>594</v>
      </c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 t="s">
        <v>593</v>
      </c>
      <c r="AC22" s="16" t="s">
        <v>211</v>
      </c>
      <c r="AD22" s="16" t="s">
        <v>210</v>
      </c>
      <c r="AE22" s="16">
        <v>325600270</v>
      </c>
      <c r="AF22" s="16" t="s">
        <v>594</v>
      </c>
      <c r="AG22" s="29" t="s">
        <v>777</v>
      </c>
      <c r="AH22" s="16">
        <v>2</v>
      </c>
      <c r="AI22" s="16">
        <v>5</v>
      </c>
      <c r="AJ22" s="21">
        <f t="shared" si="0"/>
        <v>7</v>
      </c>
      <c r="AK22" s="16">
        <v>1</v>
      </c>
      <c r="AL22" s="21">
        <f t="shared" si="1"/>
        <v>8</v>
      </c>
      <c r="AM22" s="16">
        <v>0</v>
      </c>
      <c r="AN22" s="29">
        <v>2</v>
      </c>
      <c r="AO22" s="16">
        <v>0</v>
      </c>
      <c r="AP22" s="29">
        <v>5</v>
      </c>
      <c r="AQ22" s="21">
        <f t="shared" si="2"/>
        <v>0</v>
      </c>
      <c r="AR22" s="29">
        <f t="shared" si="3"/>
        <v>7</v>
      </c>
      <c r="AS22" s="16">
        <v>0</v>
      </c>
      <c r="AT22" s="16">
        <v>1</v>
      </c>
      <c r="AU22" s="21">
        <f t="shared" si="4"/>
        <v>0</v>
      </c>
      <c r="AV22" s="29">
        <f t="shared" si="5"/>
        <v>8</v>
      </c>
      <c r="AW22" s="16">
        <v>0</v>
      </c>
      <c r="AX22" s="16">
        <v>1</v>
      </c>
      <c r="AY22" s="16">
        <v>0</v>
      </c>
      <c r="AZ22" s="16">
        <v>1</v>
      </c>
      <c r="BA22" s="21">
        <f t="shared" si="6"/>
        <v>2</v>
      </c>
      <c r="BB22" s="16">
        <v>0</v>
      </c>
      <c r="BC22" s="16">
        <v>1</v>
      </c>
      <c r="BD22" s="16">
        <v>1</v>
      </c>
      <c r="BE22" s="16">
        <v>0</v>
      </c>
      <c r="BF22" s="16">
        <v>0</v>
      </c>
      <c r="BG22" s="16">
        <v>0</v>
      </c>
      <c r="BH22" s="16">
        <v>0</v>
      </c>
      <c r="BI22" s="16">
        <v>1</v>
      </c>
      <c r="BJ22" s="16">
        <v>0</v>
      </c>
      <c r="BK22" s="16">
        <v>1</v>
      </c>
      <c r="BL22" s="16">
        <v>0</v>
      </c>
      <c r="BM22" s="16">
        <v>0</v>
      </c>
      <c r="BN22" s="16">
        <v>0</v>
      </c>
      <c r="BO22" s="16">
        <v>2</v>
      </c>
      <c r="BP22" s="16">
        <v>0</v>
      </c>
      <c r="BQ22" s="16">
        <v>0</v>
      </c>
      <c r="BR22" s="16">
        <v>1</v>
      </c>
      <c r="BS22" s="16">
        <v>0</v>
      </c>
      <c r="BT22" s="16">
        <v>2</v>
      </c>
      <c r="BU22" s="16">
        <v>1</v>
      </c>
      <c r="BV22" s="16">
        <v>0</v>
      </c>
      <c r="BW22" s="16">
        <v>1</v>
      </c>
      <c r="BX22" s="16">
        <v>1</v>
      </c>
      <c r="BY22" s="16">
        <v>1</v>
      </c>
      <c r="BZ22" s="16">
        <v>0</v>
      </c>
      <c r="CA22" s="16">
        <v>2</v>
      </c>
      <c r="CB22" s="16">
        <v>1</v>
      </c>
      <c r="CC22" s="16">
        <v>0</v>
      </c>
      <c r="CD22" s="16">
        <v>1</v>
      </c>
      <c r="CE22" s="16">
        <v>1</v>
      </c>
      <c r="CF22" s="16">
        <v>1</v>
      </c>
      <c r="CG22" s="16">
        <v>1</v>
      </c>
      <c r="CH22" s="16">
        <v>2</v>
      </c>
      <c r="CI22" s="16">
        <v>2</v>
      </c>
      <c r="CJ22" s="16">
        <v>2</v>
      </c>
      <c r="CK22" s="16"/>
      <c r="CL22" s="16">
        <v>2</v>
      </c>
      <c r="CM22" s="16">
        <v>0</v>
      </c>
      <c r="CN22" s="16">
        <v>0</v>
      </c>
      <c r="CO22" s="16">
        <v>0</v>
      </c>
      <c r="CP22" s="16">
        <v>0</v>
      </c>
      <c r="CQ22" s="16">
        <v>0</v>
      </c>
      <c r="CR22" s="16"/>
      <c r="CS22" s="16">
        <v>0</v>
      </c>
      <c r="CT22" s="16">
        <v>0</v>
      </c>
      <c r="CU22" s="16">
        <v>0</v>
      </c>
      <c r="CV22" s="16">
        <v>0</v>
      </c>
      <c r="CW22" s="16">
        <v>0</v>
      </c>
      <c r="CX22" s="16">
        <v>0</v>
      </c>
      <c r="CY22" s="29">
        <f t="shared" si="7"/>
        <v>11</v>
      </c>
      <c r="CZ22" s="29">
        <f t="shared" si="8"/>
        <v>0</v>
      </c>
      <c r="DA22" s="29">
        <f t="shared" si="9"/>
        <v>11</v>
      </c>
      <c r="DB22" s="29">
        <f t="shared" si="10"/>
        <v>11</v>
      </c>
      <c r="DC22" s="16">
        <v>0</v>
      </c>
      <c r="DD22" s="16">
        <v>0</v>
      </c>
      <c r="DE22" s="16">
        <v>0</v>
      </c>
      <c r="DF22" s="16">
        <v>0</v>
      </c>
      <c r="DG22" s="16">
        <v>0</v>
      </c>
      <c r="DH22" s="16"/>
      <c r="DI22" s="16" t="s">
        <v>595</v>
      </c>
      <c r="DJ22" s="16" t="s">
        <v>741</v>
      </c>
      <c r="DK22" s="16" t="s">
        <v>596</v>
      </c>
      <c r="DL22" s="16">
        <v>0</v>
      </c>
      <c r="DM22" s="16">
        <v>0</v>
      </c>
      <c r="DN22" s="16">
        <v>0</v>
      </c>
      <c r="DO22" s="16">
        <v>0</v>
      </c>
      <c r="DP22" s="16">
        <v>0</v>
      </c>
      <c r="DQ22" s="16"/>
      <c r="DR22" s="16">
        <v>0</v>
      </c>
      <c r="DS22" s="16">
        <v>0</v>
      </c>
      <c r="DT22" s="16">
        <v>0</v>
      </c>
      <c r="DU22" s="16">
        <v>6</v>
      </c>
      <c r="DV22" s="16">
        <v>0</v>
      </c>
      <c r="DW22" s="16">
        <v>0</v>
      </c>
      <c r="DX22" s="21">
        <f t="shared" si="11"/>
        <v>6</v>
      </c>
      <c r="DY22" s="21">
        <f t="shared" si="12"/>
        <v>0</v>
      </c>
      <c r="DZ22" s="21">
        <f t="shared" si="13"/>
        <v>0</v>
      </c>
      <c r="EA22" s="16">
        <v>1</v>
      </c>
      <c r="EB22" s="16">
        <v>0</v>
      </c>
      <c r="EC22" s="16">
        <v>0</v>
      </c>
      <c r="ED22" s="16">
        <v>4</v>
      </c>
      <c r="EE22" s="16">
        <v>0</v>
      </c>
      <c r="EF22" s="16">
        <v>1</v>
      </c>
      <c r="EG22" s="21">
        <f t="shared" si="14"/>
        <v>5</v>
      </c>
      <c r="EH22" s="21">
        <f t="shared" si="15"/>
        <v>0</v>
      </c>
      <c r="EI22" s="21">
        <f t="shared" si="16"/>
        <v>1</v>
      </c>
      <c r="EJ22" s="21">
        <f t="shared" si="17"/>
        <v>11</v>
      </c>
      <c r="EK22" s="21">
        <f t="shared" si="18"/>
        <v>0</v>
      </c>
      <c r="EL22" s="21">
        <f t="shared" si="19"/>
        <v>1</v>
      </c>
      <c r="EM22" s="16">
        <v>1</v>
      </c>
      <c r="EN22" s="16">
        <v>0</v>
      </c>
      <c r="EO22" s="16">
        <v>3</v>
      </c>
      <c r="EP22" s="16">
        <v>0</v>
      </c>
      <c r="EQ22" s="21">
        <f t="shared" si="20"/>
        <v>4</v>
      </c>
      <c r="ER22" s="21">
        <f t="shared" si="21"/>
        <v>0</v>
      </c>
      <c r="ES22" s="16">
        <v>2</v>
      </c>
      <c r="ET22" s="16">
        <v>0</v>
      </c>
      <c r="EU22" s="16">
        <v>4</v>
      </c>
      <c r="EV22" s="16">
        <v>0</v>
      </c>
      <c r="EW22" s="21">
        <f t="shared" si="22"/>
        <v>6</v>
      </c>
      <c r="EX22" s="21">
        <f t="shared" si="34"/>
        <v>0</v>
      </c>
      <c r="EY22" s="21">
        <f t="shared" si="23"/>
        <v>10</v>
      </c>
      <c r="EZ22" s="21">
        <f t="shared" si="24"/>
        <v>0</v>
      </c>
      <c r="FA22" s="16">
        <v>0</v>
      </c>
      <c r="FB22" s="16">
        <v>0</v>
      </c>
      <c r="FC22" s="21">
        <f t="shared" si="25"/>
        <v>0</v>
      </c>
      <c r="FD22" s="16">
        <v>1</v>
      </c>
      <c r="FE22" s="16">
        <v>4</v>
      </c>
      <c r="FF22" s="16">
        <v>0</v>
      </c>
      <c r="FG22" s="16">
        <v>0</v>
      </c>
      <c r="FH22" s="16">
        <v>0</v>
      </c>
      <c r="FI22" s="16">
        <v>0</v>
      </c>
      <c r="FJ22" s="16">
        <v>7</v>
      </c>
      <c r="FK22" s="16">
        <v>2</v>
      </c>
      <c r="FL22" s="16">
        <v>0</v>
      </c>
      <c r="FM22" s="16">
        <v>0</v>
      </c>
      <c r="FN22" s="16">
        <v>0</v>
      </c>
      <c r="FO22" s="16">
        <v>0</v>
      </c>
      <c r="FP22" s="16">
        <v>0</v>
      </c>
      <c r="FQ22" s="16">
        <v>86</v>
      </c>
      <c r="FR22" s="16">
        <v>0</v>
      </c>
      <c r="FS22" s="21">
        <f t="shared" si="26"/>
        <v>21</v>
      </c>
      <c r="FT22" s="16">
        <v>0</v>
      </c>
      <c r="FU22" s="16">
        <v>0</v>
      </c>
      <c r="FV22" s="16">
        <v>0</v>
      </c>
      <c r="FW22" s="16">
        <v>0</v>
      </c>
      <c r="FX22" s="16">
        <v>0</v>
      </c>
      <c r="FY22" s="16">
        <v>0</v>
      </c>
      <c r="FZ22" s="16">
        <v>0</v>
      </c>
      <c r="GA22" s="16">
        <v>0</v>
      </c>
      <c r="GB22" s="16">
        <v>0</v>
      </c>
      <c r="GC22" s="16">
        <v>0</v>
      </c>
      <c r="GD22" s="16">
        <v>0</v>
      </c>
      <c r="GE22" s="16">
        <v>0</v>
      </c>
      <c r="GF22" s="16">
        <v>0</v>
      </c>
      <c r="GG22" s="16">
        <v>0</v>
      </c>
      <c r="GH22" s="16">
        <v>0</v>
      </c>
      <c r="GI22" s="16">
        <v>0</v>
      </c>
      <c r="GJ22" s="16">
        <v>0</v>
      </c>
      <c r="GK22" s="16">
        <v>0</v>
      </c>
      <c r="GL22" s="16">
        <v>0</v>
      </c>
      <c r="GM22" s="16">
        <v>0</v>
      </c>
      <c r="GN22" s="16">
        <v>0</v>
      </c>
      <c r="GO22" s="16">
        <v>0</v>
      </c>
      <c r="GP22" s="16">
        <v>0</v>
      </c>
      <c r="GQ22" s="16">
        <v>0</v>
      </c>
      <c r="GR22" s="16">
        <v>0</v>
      </c>
      <c r="GS22" s="16">
        <v>0</v>
      </c>
      <c r="GT22" s="16">
        <v>0</v>
      </c>
      <c r="GU22" s="16">
        <v>0</v>
      </c>
      <c r="GV22" s="16">
        <v>0</v>
      </c>
      <c r="GW22" s="16">
        <v>0</v>
      </c>
      <c r="GX22" s="16">
        <v>3</v>
      </c>
      <c r="GY22" s="16" t="s">
        <v>597</v>
      </c>
      <c r="GZ22" s="16">
        <v>0</v>
      </c>
      <c r="HA22" s="16">
        <v>2</v>
      </c>
      <c r="HB22" s="16" t="s">
        <v>598</v>
      </c>
      <c r="HC22" s="16">
        <v>0</v>
      </c>
      <c r="HD22" s="16">
        <v>0</v>
      </c>
      <c r="HE22" s="16">
        <v>1</v>
      </c>
      <c r="HF22" s="16">
        <v>1</v>
      </c>
      <c r="HG22" s="16">
        <v>1</v>
      </c>
      <c r="HH22" s="16">
        <v>1</v>
      </c>
      <c r="HI22" s="16" t="s">
        <v>599</v>
      </c>
      <c r="HJ22" s="16">
        <v>3</v>
      </c>
      <c r="HK22" s="16" t="s">
        <v>600</v>
      </c>
      <c r="HL22" s="16">
        <v>0</v>
      </c>
      <c r="HM22" s="16" t="s">
        <v>601</v>
      </c>
      <c r="HN22" s="16">
        <v>1</v>
      </c>
      <c r="HO22" s="16" t="s">
        <v>602</v>
      </c>
      <c r="HP22" s="16">
        <v>0</v>
      </c>
      <c r="HQ22" s="16">
        <v>0</v>
      </c>
      <c r="HR22" s="16">
        <v>1</v>
      </c>
      <c r="HS22" s="16" t="s">
        <v>603</v>
      </c>
      <c r="HT22" s="16">
        <v>1</v>
      </c>
      <c r="HU22" s="16">
        <v>0</v>
      </c>
      <c r="HV22" s="16">
        <v>1</v>
      </c>
      <c r="HW22" s="16">
        <v>0</v>
      </c>
      <c r="HX22" s="16">
        <v>0</v>
      </c>
      <c r="HY22" s="16">
        <v>0</v>
      </c>
      <c r="HZ22" s="16">
        <v>2</v>
      </c>
      <c r="IA22" s="16" t="s">
        <v>745</v>
      </c>
      <c r="IB22" s="16">
        <v>0</v>
      </c>
      <c r="IC22" s="16">
        <v>0</v>
      </c>
      <c r="ID22" s="16">
        <v>0</v>
      </c>
      <c r="IE22" s="16">
        <v>0</v>
      </c>
      <c r="IF22" s="16">
        <v>0</v>
      </c>
      <c r="IG22" s="16">
        <v>0</v>
      </c>
      <c r="IH22" s="16" t="s">
        <v>604</v>
      </c>
      <c r="II22" s="16">
        <v>0</v>
      </c>
      <c r="IJ22" s="25">
        <v>30270</v>
      </c>
      <c r="IK22" s="16">
        <v>348.56</v>
      </c>
      <c r="IL22" s="25">
        <v>14032</v>
      </c>
      <c r="IM22" s="16">
        <v>33.69</v>
      </c>
      <c r="IN22" s="16">
        <v>2</v>
      </c>
      <c r="IO22" s="16">
        <v>0</v>
      </c>
      <c r="IP22" s="16">
        <v>35</v>
      </c>
      <c r="IQ22" s="16">
        <v>9</v>
      </c>
      <c r="IR22" s="16">
        <v>21</v>
      </c>
      <c r="IS22" s="16">
        <v>30</v>
      </c>
      <c r="IT22" s="16">
        <v>0</v>
      </c>
      <c r="IU22" s="27">
        <v>0.25700000000000001</v>
      </c>
      <c r="IV22" s="16" t="s">
        <v>605</v>
      </c>
      <c r="IW22" s="27">
        <v>0.85699999999999998</v>
      </c>
      <c r="IX22" s="16">
        <v>31696</v>
      </c>
      <c r="IY22" s="51">
        <v>30270</v>
      </c>
      <c r="IZ22" s="7">
        <v>348.55818699999998</v>
      </c>
      <c r="JA22" s="51">
        <v>14032</v>
      </c>
      <c r="JB22" s="7">
        <v>33.693654000000002</v>
      </c>
      <c r="JC22" s="51">
        <v>3</v>
      </c>
      <c r="JD22" s="51">
        <v>2</v>
      </c>
      <c r="JE22" s="51">
        <v>35</v>
      </c>
      <c r="JF22" s="51">
        <v>9</v>
      </c>
      <c r="JG22" s="51">
        <v>18</v>
      </c>
      <c r="JH22" s="51">
        <v>27</v>
      </c>
      <c r="JI22" s="51">
        <v>0</v>
      </c>
      <c r="JJ22" s="51">
        <v>25.714285714285712</v>
      </c>
      <c r="JK22" s="51">
        <v>15.50659316460124</v>
      </c>
      <c r="JL22" s="51">
        <v>77.142857142857153</v>
      </c>
      <c r="JM22" s="51">
        <v>75.083934264324142</v>
      </c>
      <c r="JN22" s="38">
        <f t="shared" si="38"/>
        <v>21</v>
      </c>
      <c r="JO22" s="34">
        <f t="shared" ref="JO22:JO28" si="40">EL22/CG22</f>
        <v>1</v>
      </c>
      <c r="JP22" s="40">
        <v>3</v>
      </c>
      <c r="JQ22" s="37">
        <f t="shared" si="27"/>
        <v>8</v>
      </c>
      <c r="JR22" s="39">
        <f t="shared" si="37"/>
        <v>5</v>
      </c>
      <c r="JS22" s="41">
        <f t="shared" si="28"/>
        <v>27</v>
      </c>
      <c r="JT22" s="43">
        <v>73.353032445053429</v>
      </c>
      <c r="JU22" s="43">
        <f t="shared" si="29"/>
        <v>75.083934264324142</v>
      </c>
      <c r="JV22" s="46">
        <f t="shared" si="30"/>
        <v>1.7309018192707128</v>
      </c>
      <c r="JW22" s="41">
        <f t="shared" si="31"/>
        <v>35</v>
      </c>
      <c r="JX22" s="42">
        <v>5</v>
      </c>
      <c r="JY22" s="40">
        <v>4</v>
      </c>
      <c r="JZ22" s="57">
        <f t="shared" si="32"/>
        <v>3</v>
      </c>
      <c r="KA22" s="40">
        <f t="shared" si="33"/>
        <v>0</v>
      </c>
      <c r="KB22" s="56">
        <f t="shared" si="39"/>
        <v>0</v>
      </c>
    </row>
    <row r="23" spans="1:288" s="8" customFormat="1" ht="25.5" x14ac:dyDescent="0.25">
      <c r="A23" s="4">
        <v>2120</v>
      </c>
      <c r="B23" s="16" t="s">
        <v>212</v>
      </c>
      <c r="C23" s="16" t="s">
        <v>606</v>
      </c>
      <c r="D23" s="16" t="s">
        <v>607</v>
      </c>
      <c r="E23" s="20">
        <v>108</v>
      </c>
      <c r="F23" s="16" t="s">
        <v>740</v>
      </c>
      <c r="G23" s="16">
        <v>26101</v>
      </c>
      <c r="H23" s="16" t="s">
        <v>608</v>
      </c>
      <c r="I23" s="16" t="s">
        <v>609</v>
      </c>
      <c r="J23" s="16" t="s">
        <v>610</v>
      </c>
      <c r="K23" s="16" t="s">
        <v>611</v>
      </c>
      <c r="L23" s="16" t="s">
        <v>612</v>
      </c>
      <c r="M23" s="16"/>
      <c r="N23" s="16">
        <v>318402254</v>
      </c>
      <c r="O23" s="16" t="s">
        <v>613</v>
      </c>
      <c r="P23" s="22" t="s">
        <v>384</v>
      </c>
      <c r="Q23" s="16"/>
      <c r="R23" s="16"/>
      <c r="S23" s="16"/>
      <c r="T23" s="16"/>
      <c r="U23" s="16"/>
      <c r="V23" s="22" t="s">
        <v>384</v>
      </c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29" t="s">
        <v>777</v>
      </c>
      <c r="AH23" s="16">
        <v>2</v>
      </c>
      <c r="AI23" s="16">
        <v>2</v>
      </c>
      <c r="AJ23" s="21">
        <f t="shared" si="0"/>
        <v>4</v>
      </c>
      <c r="AK23" s="16">
        <v>0</v>
      </c>
      <c r="AL23" s="21">
        <f t="shared" si="1"/>
        <v>4</v>
      </c>
      <c r="AM23" s="16">
        <v>1.4</v>
      </c>
      <c r="AN23" s="29">
        <v>1.4</v>
      </c>
      <c r="AO23" s="16">
        <v>1.3</v>
      </c>
      <c r="AP23" s="29">
        <v>1.3</v>
      </c>
      <c r="AQ23" s="21">
        <f t="shared" si="2"/>
        <v>2.7</v>
      </c>
      <c r="AR23" s="29">
        <f t="shared" si="3"/>
        <v>2.7</v>
      </c>
      <c r="AS23" s="16">
        <v>0</v>
      </c>
      <c r="AT23" s="16">
        <v>0</v>
      </c>
      <c r="AU23" s="21">
        <f t="shared" si="4"/>
        <v>2.7</v>
      </c>
      <c r="AV23" s="29">
        <f t="shared" si="5"/>
        <v>2.7</v>
      </c>
      <c r="AW23" s="16">
        <v>1</v>
      </c>
      <c r="AX23" s="16">
        <v>1</v>
      </c>
      <c r="AY23" s="16">
        <v>0</v>
      </c>
      <c r="AZ23" s="16">
        <v>2</v>
      </c>
      <c r="BA23" s="21">
        <f t="shared" si="6"/>
        <v>4</v>
      </c>
      <c r="BB23" s="16">
        <v>0</v>
      </c>
      <c r="BC23" s="16">
        <v>3</v>
      </c>
      <c r="BD23" s="16">
        <v>0</v>
      </c>
      <c r="BE23" s="16">
        <v>1</v>
      </c>
      <c r="BF23" s="16">
        <v>0</v>
      </c>
      <c r="BG23" s="16">
        <v>0</v>
      </c>
      <c r="BH23" s="16">
        <v>0</v>
      </c>
      <c r="BI23" s="16">
        <v>1</v>
      </c>
      <c r="BJ23" s="16">
        <v>1</v>
      </c>
      <c r="BK23" s="16">
        <v>2</v>
      </c>
      <c r="BL23" s="16">
        <v>0</v>
      </c>
      <c r="BM23" s="16">
        <v>0</v>
      </c>
      <c r="BN23" s="16">
        <v>2</v>
      </c>
      <c r="BO23" s="16">
        <v>1</v>
      </c>
      <c r="BP23" s="16">
        <v>1</v>
      </c>
      <c r="BQ23" s="16">
        <v>0</v>
      </c>
      <c r="BR23" s="16">
        <v>0</v>
      </c>
      <c r="BS23" s="16">
        <v>0</v>
      </c>
      <c r="BT23" s="16">
        <v>5</v>
      </c>
      <c r="BU23" s="16">
        <v>1</v>
      </c>
      <c r="BV23" s="16">
        <v>0</v>
      </c>
      <c r="BW23" s="16">
        <v>1</v>
      </c>
      <c r="BX23" s="16">
        <v>0</v>
      </c>
      <c r="BY23" s="16">
        <v>1</v>
      </c>
      <c r="BZ23" s="16">
        <v>0</v>
      </c>
      <c r="CA23" s="16">
        <v>0</v>
      </c>
      <c r="CB23" s="16">
        <v>1</v>
      </c>
      <c r="CC23" s="16">
        <v>0</v>
      </c>
      <c r="CD23" s="16">
        <v>1</v>
      </c>
      <c r="CE23" s="16">
        <v>0.7</v>
      </c>
      <c r="CF23" s="16">
        <v>1.4</v>
      </c>
      <c r="CG23" s="16">
        <v>1.4</v>
      </c>
      <c r="CH23" s="16">
        <v>1.4</v>
      </c>
      <c r="CI23" s="16">
        <v>0</v>
      </c>
      <c r="CJ23" s="16">
        <v>0</v>
      </c>
      <c r="CK23" s="16">
        <v>0</v>
      </c>
      <c r="CL23" s="16">
        <v>0</v>
      </c>
      <c r="CM23" s="16">
        <v>0.3</v>
      </c>
      <c r="CN23" s="16" t="s">
        <v>614</v>
      </c>
      <c r="CO23" s="16">
        <v>1</v>
      </c>
      <c r="CP23" s="16">
        <v>1.3</v>
      </c>
      <c r="CQ23" s="16">
        <v>0.3</v>
      </c>
      <c r="CR23" s="16" t="s">
        <v>614</v>
      </c>
      <c r="CS23" s="16">
        <v>0</v>
      </c>
      <c r="CT23" s="16">
        <v>0</v>
      </c>
      <c r="CU23" s="16">
        <v>0</v>
      </c>
      <c r="CV23" s="16">
        <v>0.6</v>
      </c>
      <c r="CW23" s="16">
        <v>0.7</v>
      </c>
      <c r="CX23" s="16">
        <v>0</v>
      </c>
      <c r="CY23" s="29">
        <f t="shared" si="7"/>
        <v>6.7999999999999989</v>
      </c>
      <c r="CZ23" s="29">
        <f t="shared" si="8"/>
        <v>2.2999999999999998</v>
      </c>
      <c r="DA23" s="29">
        <f t="shared" si="9"/>
        <v>9.0999999999999979</v>
      </c>
      <c r="DB23" s="29">
        <f t="shared" si="10"/>
        <v>9.0999999999999979</v>
      </c>
      <c r="DC23" s="16">
        <v>0</v>
      </c>
      <c r="DD23" s="16">
        <v>0</v>
      </c>
      <c r="DE23" s="16">
        <v>0</v>
      </c>
      <c r="DF23" s="16">
        <v>0</v>
      </c>
      <c r="DG23" s="16">
        <v>0</v>
      </c>
      <c r="DH23" s="16"/>
      <c r="DI23" s="16" t="s">
        <v>615</v>
      </c>
      <c r="DJ23" s="16" t="s">
        <v>741</v>
      </c>
      <c r="DK23" s="16" t="s">
        <v>616</v>
      </c>
      <c r="DL23" s="16">
        <v>0</v>
      </c>
      <c r="DM23" s="16">
        <v>0</v>
      </c>
      <c r="DN23" s="16"/>
      <c r="DO23" s="16">
        <v>0</v>
      </c>
      <c r="DP23" s="16">
        <v>0</v>
      </c>
      <c r="DQ23" s="16"/>
      <c r="DR23" s="16">
        <v>0</v>
      </c>
      <c r="DS23" s="16">
        <v>0</v>
      </c>
      <c r="DT23" s="16">
        <v>0</v>
      </c>
      <c r="DU23" s="16">
        <v>4</v>
      </c>
      <c r="DV23" s="16">
        <v>0</v>
      </c>
      <c r="DW23" s="16">
        <v>0</v>
      </c>
      <c r="DX23" s="21">
        <f t="shared" si="11"/>
        <v>4</v>
      </c>
      <c r="DY23" s="21">
        <f t="shared" si="12"/>
        <v>0</v>
      </c>
      <c r="DZ23" s="21">
        <f t="shared" si="13"/>
        <v>0</v>
      </c>
      <c r="EA23" s="16">
        <v>0</v>
      </c>
      <c r="EB23" s="16">
        <v>0</v>
      </c>
      <c r="EC23" s="16">
        <v>0</v>
      </c>
      <c r="ED23" s="16">
        <v>3</v>
      </c>
      <c r="EE23" s="16">
        <v>0</v>
      </c>
      <c r="EF23" s="16">
        <v>0</v>
      </c>
      <c r="EG23" s="21">
        <f t="shared" si="14"/>
        <v>3</v>
      </c>
      <c r="EH23" s="21">
        <f t="shared" si="15"/>
        <v>0</v>
      </c>
      <c r="EI23" s="21">
        <f t="shared" si="16"/>
        <v>0</v>
      </c>
      <c r="EJ23" s="21">
        <f t="shared" si="17"/>
        <v>7</v>
      </c>
      <c r="EK23" s="21">
        <f t="shared" si="18"/>
        <v>0</v>
      </c>
      <c r="EL23" s="21">
        <f t="shared" si="19"/>
        <v>0</v>
      </c>
      <c r="EM23" s="16">
        <v>1</v>
      </c>
      <c r="EN23" s="16">
        <v>0</v>
      </c>
      <c r="EO23" s="16">
        <v>2</v>
      </c>
      <c r="EP23" s="16">
        <v>0</v>
      </c>
      <c r="EQ23" s="21">
        <f t="shared" si="20"/>
        <v>3</v>
      </c>
      <c r="ER23" s="21">
        <f t="shared" si="21"/>
        <v>0</v>
      </c>
      <c r="ES23" s="16">
        <v>1</v>
      </c>
      <c r="ET23" s="16">
        <v>0</v>
      </c>
      <c r="EU23" s="16">
        <v>2</v>
      </c>
      <c r="EV23" s="16">
        <v>0</v>
      </c>
      <c r="EW23" s="21">
        <f t="shared" si="22"/>
        <v>3</v>
      </c>
      <c r="EX23" s="21">
        <f t="shared" si="34"/>
        <v>0</v>
      </c>
      <c r="EY23" s="21">
        <f t="shared" si="23"/>
        <v>6</v>
      </c>
      <c r="EZ23" s="21">
        <f t="shared" si="24"/>
        <v>0</v>
      </c>
      <c r="FA23" s="16">
        <v>0</v>
      </c>
      <c r="FB23" s="16">
        <v>0</v>
      </c>
      <c r="FC23" s="21">
        <f t="shared" si="25"/>
        <v>0</v>
      </c>
      <c r="FD23" s="16">
        <v>1</v>
      </c>
      <c r="FE23" s="16">
        <v>0</v>
      </c>
      <c r="FF23" s="16">
        <v>0</v>
      </c>
      <c r="FG23" s="16">
        <v>0</v>
      </c>
      <c r="FH23" s="16">
        <v>0</v>
      </c>
      <c r="FI23" s="16">
        <v>0</v>
      </c>
      <c r="FJ23" s="16">
        <v>6</v>
      </c>
      <c r="FK23" s="16">
        <v>15</v>
      </c>
      <c r="FL23" s="16">
        <v>0</v>
      </c>
      <c r="FM23" s="16">
        <v>0</v>
      </c>
      <c r="FN23" s="16">
        <v>0</v>
      </c>
      <c r="FO23" s="16">
        <v>0</v>
      </c>
      <c r="FP23" s="16">
        <v>0</v>
      </c>
      <c r="FQ23" s="16">
        <v>0</v>
      </c>
      <c r="FR23" s="16">
        <v>1</v>
      </c>
      <c r="FS23" s="21">
        <f t="shared" si="26"/>
        <v>13</v>
      </c>
      <c r="FT23" s="16">
        <v>0</v>
      </c>
      <c r="FU23" s="16">
        <v>0</v>
      </c>
      <c r="FV23" s="16">
        <v>0</v>
      </c>
      <c r="FW23" s="16">
        <v>0</v>
      </c>
      <c r="FX23" s="16">
        <v>0</v>
      </c>
      <c r="FY23" s="16">
        <v>0</v>
      </c>
      <c r="FZ23" s="16">
        <v>0</v>
      </c>
      <c r="GA23" s="16">
        <v>0</v>
      </c>
      <c r="GB23" s="16">
        <v>0</v>
      </c>
      <c r="GC23" s="16">
        <v>0</v>
      </c>
      <c r="GD23" s="16">
        <v>0</v>
      </c>
      <c r="GE23" s="16">
        <v>0</v>
      </c>
      <c r="GF23" s="16">
        <v>0</v>
      </c>
      <c r="GG23" s="16">
        <v>0</v>
      </c>
      <c r="GH23" s="16">
        <v>0</v>
      </c>
      <c r="GI23" s="16">
        <v>0</v>
      </c>
      <c r="GJ23" s="16">
        <v>0</v>
      </c>
      <c r="GK23" s="16">
        <v>0</v>
      </c>
      <c r="GL23" s="16">
        <v>0</v>
      </c>
      <c r="GM23" s="16">
        <v>0</v>
      </c>
      <c r="GN23" s="16">
        <v>0</v>
      </c>
      <c r="GO23" s="16">
        <v>0</v>
      </c>
      <c r="GP23" s="16">
        <v>0</v>
      </c>
      <c r="GQ23" s="16">
        <v>0</v>
      </c>
      <c r="GR23" s="16">
        <v>0</v>
      </c>
      <c r="GS23" s="16">
        <v>0</v>
      </c>
      <c r="GT23" s="16">
        <v>0</v>
      </c>
      <c r="GU23" s="16">
        <v>0</v>
      </c>
      <c r="GV23" s="16">
        <v>0</v>
      </c>
      <c r="GW23" s="16">
        <v>0</v>
      </c>
      <c r="GX23" s="16">
        <v>1</v>
      </c>
      <c r="GY23" s="16">
        <v>0</v>
      </c>
      <c r="GZ23" s="16">
        <v>0</v>
      </c>
      <c r="HA23" s="16">
        <v>1</v>
      </c>
      <c r="HB23" s="16">
        <v>0</v>
      </c>
      <c r="HC23" s="16">
        <v>0</v>
      </c>
      <c r="HD23" s="16">
        <v>0</v>
      </c>
      <c r="HE23" s="16">
        <v>1</v>
      </c>
      <c r="HF23" s="16">
        <v>1</v>
      </c>
      <c r="HG23" s="16">
        <v>1</v>
      </c>
      <c r="HH23" s="16"/>
      <c r="HI23" s="16">
        <v>0</v>
      </c>
      <c r="HJ23" s="16">
        <v>1</v>
      </c>
      <c r="HK23" s="16">
        <v>0</v>
      </c>
      <c r="HL23" s="16">
        <v>0</v>
      </c>
      <c r="HM23" s="16" t="s">
        <v>617</v>
      </c>
      <c r="HN23" s="16">
        <v>1</v>
      </c>
      <c r="HO23" s="16">
        <v>0</v>
      </c>
      <c r="HP23" s="16">
        <v>1</v>
      </c>
      <c r="HQ23" s="16" t="s">
        <v>618</v>
      </c>
      <c r="HR23" s="16">
        <v>4</v>
      </c>
      <c r="HS23" s="16"/>
      <c r="HT23" s="16">
        <v>0</v>
      </c>
      <c r="HU23" s="16">
        <v>0</v>
      </c>
      <c r="HV23" s="16">
        <v>1</v>
      </c>
      <c r="HW23" s="16">
        <v>0</v>
      </c>
      <c r="HX23" s="16">
        <v>0</v>
      </c>
      <c r="HY23" s="16">
        <v>0</v>
      </c>
      <c r="HZ23" s="16">
        <v>0</v>
      </c>
      <c r="IA23" s="16">
        <v>0</v>
      </c>
      <c r="IB23" s="16">
        <v>0</v>
      </c>
      <c r="IC23" s="16">
        <v>4</v>
      </c>
      <c r="ID23" s="16">
        <v>4</v>
      </c>
      <c r="IE23" s="16">
        <v>0</v>
      </c>
      <c r="IF23" s="16">
        <v>3</v>
      </c>
      <c r="IG23" s="16">
        <v>4</v>
      </c>
      <c r="IH23" s="16" t="s">
        <v>619</v>
      </c>
      <c r="II23" s="16">
        <v>0</v>
      </c>
      <c r="IJ23" s="16">
        <v>69673</v>
      </c>
      <c r="IK23" s="16">
        <v>665.24</v>
      </c>
      <c r="IL23" s="16">
        <v>34068</v>
      </c>
      <c r="IM23" s="16">
        <v>33.450000000000003</v>
      </c>
      <c r="IN23" s="16">
        <v>6</v>
      </c>
      <c r="IO23" s="16">
        <v>3</v>
      </c>
      <c r="IP23" s="16">
        <v>74</v>
      </c>
      <c r="IQ23" s="16">
        <v>19</v>
      </c>
      <c r="IR23" s="16">
        <v>44</v>
      </c>
      <c r="IS23" s="16">
        <v>53</v>
      </c>
      <c r="IT23" s="16">
        <v>0</v>
      </c>
      <c r="IU23" s="16" t="s">
        <v>620</v>
      </c>
      <c r="IV23" s="23">
        <v>0.18</v>
      </c>
      <c r="IW23" s="16" t="s">
        <v>621</v>
      </c>
      <c r="IX23" s="23">
        <v>0.84</v>
      </c>
      <c r="IY23" s="51">
        <v>69706</v>
      </c>
      <c r="IZ23" s="7">
        <v>925.31059299999981</v>
      </c>
      <c r="JA23" s="51">
        <v>34068</v>
      </c>
      <c r="JB23" s="7">
        <v>33.452945</v>
      </c>
      <c r="JC23" s="51">
        <v>7</v>
      </c>
      <c r="JD23" s="51">
        <v>4</v>
      </c>
      <c r="JE23" s="51">
        <v>75</v>
      </c>
      <c r="JF23" s="51">
        <v>17</v>
      </c>
      <c r="JG23" s="51">
        <v>42</v>
      </c>
      <c r="JH23" s="51">
        <v>59</v>
      </c>
      <c r="JI23" s="51">
        <v>0</v>
      </c>
      <c r="JJ23" s="51">
        <v>22.666666666666664</v>
      </c>
      <c r="JK23" s="51">
        <v>10.52922129467073</v>
      </c>
      <c r="JL23" s="51">
        <v>78.666666666666657</v>
      </c>
      <c r="JM23" s="51">
        <v>85.41590315501773</v>
      </c>
      <c r="JN23" s="38">
        <f t="shared" si="38"/>
        <v>9.2857142857142865</v>
      </c>
      <c r="JO23" s="34">
        <f t="shared" si="40"/>
        <v>0</v>
      </c>
      <c r="JP23" s="40">
        <v>2</v>
      </c>
      <c r="JQ23" s="37">
        <f t="shared" si="27"/>
        <v>4</v>
      </c>
      <c r="JR23" s="39">
        <f t="shared" si="37"/>
        <v>2</v>
      </c>
      <c r="JS23" s="41">
        <f t="shared" si="28"/>
        <v>59</v>
      </c>
      <c r="JT23" s="43">
        <v>83.265954786275771</v>
      </c>
      <c r="JU23" s="43">
        <f t="shared" si="29"/>
        <v>85.41590315501773</v>
      </c>
      <c r="JV23" s="46">
        <f t="shared" si="30"/>
        <v>2.1499483687419598</v>
      </c>
      <c r="JW23" s="41">
        <f t="shared" si="31"/>
        <v>75</v>
      </c>
      <c r="JX23" s="42">
        <v>5</v>
      </c>
      <c r="JY23" s="40">
        <v>4</v>
      </c>
      <c r="JZ23" s="57">
        <f t="shared" si="32"/>
        <v>4.8148148148148149</v>
      </c>
      <c r="KA23" s="40">
        <f t="shared" si="33"/>
        <v>4</v>
      </c>
      <c r="KB23" s="56">
        <f t="shared" si="39"/>
        <v>0</v>
      </c>
    </row>
    <row r="24" spans="1:288" s="8" customFormat="1" ht="153" x14ac:dyDescent="0.25">
      <c r="A24" s="4">
        <v>2121</v>
      </c>
      <c r="B24" s="16" t="s">
        <v>212</v>
      </c>
      <c r="C24" s="16" t="s">
        <v>622</v>
      </c>
      <c r="D24" s="16" t="s">
        <v>240</v>
      </c>
      <c r="E24" s="20">
        <v>27</v>
      </c>
      <c r="F24" s="16" t="s">
        <v>623</v>
      </c>
      <c r="G24" s="16">
        <v>26901</v>
      </c>
      <c r="H24" s="16" t="s">
        <v>736</v>
      </c>
      <c r="I24" s="16" t="s">
        <v>624</v>
      </c>
      <c r="J24" s="16" t="s">
        <v>625</v>
      </c>
      <c r="K24" s="16" t="s">
        <v>626</v>
      </c>
      <c r="L24" s="16" t="s">
        <v>627</v>
      </c>
      <c r="M24" s="16" t="s">
        <v>335</v>
      </c>
      <c r="N24" s="16">
        <v>313259158</v>
      </c>
      <c r="O24" s="16" t="s">
        <v>628</v>
      </c>
      <c r="P24" s="16" t="s">
        <v>629</v>
      </c>
      <c r="Q24" s="16" t="s">
        <v>630</v>
      </c>
      <c r="R24" s="16" t="s">
        <v>631</v>
      </c>
      <c r="S24" s="16" t="s">
        <v>632</v>
      </c>
      <c r="T24" s="16">
        <v>313259219</v>
      </c>
      <c r="U24" s="16" t="s">
        <v>633</v>
      </c>
      <c r="V24" s="22" t="s">
        <v>384</v>
      </c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29" t="s">
        <v>777</v>
      </c>
      <c r="AH24" s="16">
        <v>1</v>
      </c>
      <c r="AI24" s="16">
        <v>2</v>
      </c>
      <c r="AJ24" s="21">
        <f t="shared" si="0"/>
        <v>3</v>
      </c>
      <c r="AK24" s="16">
        <v>0</v>
      </c>
      <c r="AL24" s="21">
        <f t="shared" si="1"/>
        <v>3</v>
      </c>
      <c r="AM24" s="16">
        <v>0</v>
      </c>
      <c r="AN24" s="29">
        <v>1</v>
      </c>
      <c r="AO24" s="16">
        <v>0</v>
      </c>
      <c r="AP24" s="16">
        <v>2</v>
      </c>
      <c r="AQ24" s="21">
        <f t="shared" si="2"/>
        <v>0</v>
      </c>
      <c r="AR24" s="29">
        <f t="shared" si="3"/>
        <v>3</v>
      </c>
      <c r="AS24" s="16">
        <v>0</v>
      </c>
      <c r="AT24" s="29">
        <v>0</v>
      </c>
      <c r="AU24" s="21">
        <f t="shared" si="4"/>
        <v>0</v>
      </c>
      <c r="AV24" s="29">
        <f t="shared" si="5"/>
        <v>3</v>
      </c>
      <c r="AW24" s="16">
        <v>1</v>
      </c>
      <c r="AX24" s="16">
        <v>0</v>
      </c>
      <c r="AY24" s="16">
        <v>0</v>
      </c>
      <c r="AZ24" s="16">
        <v>1</v>
      </c>
      <c r="BA24" s="21">
        <f t="shared" si="6"/>
        <v>2</v>
      </c>
      <c r="BB24" s="16">
        <v>0</v>
      </c>
      <c r="BC24" s="16">
        <v>2</v>
      </c>
      <c r="BD24" s="16">
        <v>0</v>
      </c>
      <c r="BE24" s="16">
        <v>0</v>
      </c>
      <c r="BF24" s="16">
        <v>1</v>
      </c>
      <c r="BG24" s="16">
        <v>0</v>
      </c>
      <c r="BH24" s="16">
        <v>0</v>
      </c>
      <c r="BI24" s="16">
        <v>1</v>
      </c>
      <c r="BJ24" s="16">
        <v>1</v>
      </c>
      <c r="BK24" s="16">
        <v>1</v>
      </c>
      <c r="BL24" s="16">
        <v>0</v>
      </c>
      <c r="BM24" s="16">
        <v>0</v>
      </c>
      <c r="BN24" s="16">
        <v>2</v>
      </c>
      <c r="BO24" s="16">
        <v>0</v>
      </c>
      <c r="BP24" s="16">
        <v>1</v>
      </c>
      <c r="BQ24" s="16">
        <v>0</v>
      </c>
      <c r="BR24" s="16">
        <v>0</v>
      </c>
      <c r="BS24" s="16">
        <v>1</v>
      </c>
      <c r="BT24" s="16">
        <v>5</v>
      </c>
      <c r="BU24" s="16">
        <v>1</v>
      </c>
      <c r="BV24" s="16">
        <v>1</v>
      </c>
      <c r="BW24" s="16">
        <v>1</v>
      </c>
      <c r="BX24" s="16">
        <v>0</v>
      </c>
      <c r="BY24" s="16">
        <v>1</v>
      </c>
      <c r="BZ24" s="16">
        <v>0</v>
      </c>
      <c r="CA24" s="16">
        <v>0</v>
      </c>
      <c r="CB24" s="16">
        <v>1</v>
      </c>
      <c r="CC24" s="16">
        <v>1</v>
      </c>
      <c r="CD24" s="16">
        <v>1</v>
      </c>
      <c r="CE24" s="16">
        <v>1</v>
      </c>
      <c r="CF24" s="16">
        <v>1</v>
      </c>
      <c r="CG24" s="16">
        <v>1</v>
      </c>
      <c r="CH24" s="16">
        <v>1</v>
      </c>
      <c r="CI24" s="16">
        <v>1</v>
      </c>
      <c r="CJ24" s="16">
        <v>0</v>
      </c>
      <c r="CK24" s="16">
        <v>0</v>
      </c>
      <c r="CL24" s="16">
        <v>1</v>
      </c>
      <c r="CM24" s="16">
        <v>0</v>
      </c>
      <c r="CN24" s="16">
        <v>0</v>
      </c>
      <c r="CO24" s="16">
        <v>1</v>
      </c>
      <c r="CP24" s="16">
        <v>2</v>
      </c>
      <c r="CQ24" s="16">
        <v>0</v>
      </c>
      <c r="CR24" s="16">
        <v>0</v>
      </c>
      <c r="CS24" s="16">
        <v>2</v>
      </c>
      <c r="CT24" s="16"/>
      <c r="CU24" s="16"/>
      <c r="CV24" s="16">
        <v>1</v>
      </c>
      <c r="CW24" s="16">
        <v>0</v>
      </c>
      <c r="CX24" s="16">
        <v>0</v>
      </c>
      <c r="CY24" s="29">
        <f t="shared" si="7"/>
        <v>8</v>
      </c>
      <c r="CZ24" s="21">
        <f t="shared" si="8"/>
        <v>2</v>
      </c>
      <c r="DA24" s="29">
        <f t="shared" si="9"/>
        <v>10</v>
      </c>
      <c r="DB24" s="29">
        <f t="shared" si="10"/>
        <v>12</v>
      </c>
      <c r="DC24" s="16">
        <v>0</v>
      </c>
      <c r="DD24" s="16">
        <v>0</v>
      </c>
      <c r="DE24" s="16">
        <v>0</v>
      </c>
      <c r="DF24" s="16">
        <v>0</v>
      </c>
      <c r="DG24" s="16">
        <v>0</v>
      </c>
      <c r="DH24" s="16"/>
      <c r="DI24" s="16"/>
      <c r="DJ24" s="16" t="s">
        <v>741</v>
      </c>
      <c r="DK24" s="16" t="s">
        <v>634</v>
      </c>
      <c r="DL24" s="16">
        <v>0</v>
      </c>
      <c r="DM24" s="16">
        <v>0</v>
      </c>
      <c r="DN24" s="16">
        <v>0</v>
      </c>
      <c r="DO24" s="16">
        <v>0</v>
      </c>
      <c r="DP24" s="16">
        <v>2</v>
      </c>
      <c r="DQ24" s="16" t="s">
        <v>635</v>
      </c>
      <c r="DR24" s="16">
        <v>1</v>
      </c>
      <c r="DS24" s="16">
        <v>0</v>
      </c>
      <c r="DT24" s="16">
        <v>0</v>
      </c>
      <c r="DU24" s="16">
        <v>2</v>
      </c>
      <c r="DV24" s="16">
        <v>0</v>
      </c>
      <c r="DW24" s="16">
        <v>2</v>
      </c>
      <c r="DX24" s="21">
        <f t="shared" si="11"/>
        <v>3</v>
      </c>
      <c r="DY24" s="21">
        <f t="shared" si="12"/>
        <v>0</v>
      </c>
      <c r="DZ24" s="21">
        <f t="shared" si="13"/>
        <v>2</v>
      </c>
      <c r="EA24" s="16">
        <v>1</v>
      </c>
      <c r="EB24" s="16">
        <v>0</v>
      </c>
      <c r="EC24" s="16">
        <v>0</v>
      </c>
      <c r="ED24" s="16">
        <v>3</v>
      </c>
      <c r="EE24" s="16">
        <v>0</v>
      </c>
      <c r="EF24" s="16">
        <v>0</v>
      </c>
      <c r="EG24" s="21">
        <f t="shared" si="14"/>
        <v>4</v>
      </c>
      <c r="EH24" s="21">
        <f t="shared" si="15"/>
        <v>0</v>
      </c>
      <c r="EI24" s="21">
        <f t="shared" si="16"/>
        <v>0</v>
      </c>
      <c r="EJ24" s="21">
        <f t="shared" si="17"/>
        <v>7</v>
      </c>
      <c r="EK24" s="21">
        <f t="shared" si="18"/>
        <v>0</v>
      </c>
      <c r="EL24" s="21">
        <f t="shared" si="19"/>
        <v>2</v>
      </c>
      <c r="EM24" s="16">
        <v>1</v>
      </c>
      <c r="EN24" s="16">
        <v>0</v>
      </c>
      <c r="EO24" s="16">
        <v>1</v>
      </c>
      <c r="EP24" s="16">
        <v>0</v>
      </c>
      <c r="EQ24" s="21">
        <f t="shared" si="20"/>
        <v>2</v>
      </c>
      <c r="ER24" s="21">
        <f t="shared" si="21"/>
        <v>0</v>
      </c>
      <c r="ES24" s="16">
        <v>1</v>
      </c>
      <c r="ET24" s="16">
        <v>0</v>
      </c>
      <c r="EU24" s="16">
        <v>3</v>
      </c>
      <c r="EV24" s="16">
        <v>0</v>
      </c>
      <c r="EW24" s="21">
        <f t="shared" si="22"/>
        <v>4</v>
      </c>
      <c r="EX24" s="21">
        <f t="shared" si="34"/>
        <v>0</v>
      </c>
      <c r="EY24" s="21">
        <f t="shared" si="23"/>
        <v>6</v>
      </c>
      <c r="EZ24" s="21">
        <f t="shared" si="24"/>
        <v>0</v>
      </c>
      <c r="FA24" s="16">
        <v>0</v>
      </c>
      <c r="FB24" s="16">
        <v>0</v>
      </c>
      <c r="FC24" s="21">
        <f t="shared" si="25"/>
        <v>0</v>
      </c>
      <c r="FD24" s="16">
        <v>0</v>
      </c>
      <c r="FE24" s="16">
        <v>1</v>
      </c>
      <c r="FF24" s="16">
        <v>0</v>
      </c>
      <c r="FG24" s="16">
        <v>0</v>
      </c>
      <c r="FH24" s="16">
        <v>1</v>
      </c>
      <c r="FI24" s="16">
        <v>1</v>
      </c>
      <c r="FJ24" s="16">
        <v>2</v>
      </c>
      <c r="FK24" s="16">
        <v>49</v>
      </c>
      <c r="FL24" s="16">
        <v>1</v>
      </c>
      <c r="FM24" s="16">
        <v>0</v>
      </c>
      <c r="FN24" s="16">
        <v>0</v>
      </c>
      <c r="FO24" s="16">
        <v>0</v>
      </c>
      <c r="FP24" s="16">
        <v>0</v>
      </c>
      <c r="FQ24" s="16">
        <v>43</v>
      </c>
      <c r="FR24" s="16">
        <v>35</v>
      </c>
      <c r="FS24" s="21">
        <f t="shared" si="26"/>
        <v>13</v>
      </c>
      <c r="FT24" s="16">
        <v>0</v>
      </c>
      <c r="FU24" s="16">
        <v>0</v>
      </c>
      <c r="FV24" s="16">
        <v>0</v>
      </c>
      <c r="FW24" s="16">
        <v>0</v>
      </c>
      <c r="FX24" s="16">
        <v>0</v>
      </c>
      <c r="FY24" s="16">
        <v>0</v>
      </c>
      <c r="FZ24" s="16">
        <v>0</v>
      </c>
      <c r="GA24" s="16">
        <v>0</v>
      </c>
      <c r="GB24" s="16">
        <v>0</v>
      </c>
      <c r="GC24" s="16">
        <v>0</v>
      </c>
      <c r="GD24" s="16">
        <v>0</v>
      </c>
      <c r="GE24" s="16">
        <v>0</v>
      </c>
      <c r="GF24" s="16">
        <v>0</v>
      </c>
      <c r="GG24" s="16">
        <v>0</v>
      </c>
      <c r="GH24" s="16">
        <v>0</v>
      </c>
      <c r="GI24" s="16">
        <v>0</v>
      </c>
      <c r="GJ24" s="16">
        <v>0</v>
      </c>
      <c r="GK24" s="16">
        <v>0</v>
      </c>
      <c r="GL24" s="16">
        <v>0</v>
      </c>
      <c r="GM24" s="16">
        <v>0</v>
      </c>
      <c r="GN24" s="16">
        <v>1</v>
      </c>
      <c r="GO24" s="16">
        <v>1</v>
      </c>
      <c r="GP24" s="16">
        <v>0</v>
      </c>
      <c r="GQ24" s="16">
        <v>0</v>
      </c>
      <c r="GR24" s="16">
        <v>0</v>
      </c>
      <c r="GS24" s="16">
        <v>0</v>
      </c>
      <c r="GT24" s="16">
        <v>0</v>
      </c>
      <c r="GU24" s="16">
        <v>0</v>
      </c>
      <c r="GV24" s="16">
        <v>0</v>
      </c>
      <c r="GW24" s="16">
        <v>0</v>
      </c>
      <c r="GX24" s="16">
        <v>2</v>
      </c>
      <c r="GY24" s="16" t="s">
        <v>636</v>
      </c>
      <c r="GZ24" s="16" t="s">
        <v>637</v>
      </c>
      <c r="HA24" s="16">
        <v>3</v>
      </c>
      <c r="HB24" s="16" t="s">
        <v>637</v>
      </c>
      <c r="HC24" s="16">
        <v>0</v>
      </c>
      <c r="HD24" s="16">
        <v>0</v>
      </c>
      <c r="HE24" s="16">
        <v>1</v>
      </c>
      <c r="HF24" s="16">
        <v>1</v>
      </c>
      <c r="HG24" s="16">
        <v>1</v>
      </c>
      <c r="HH24" s="16">
        <v>0</v>
      </c>
      <c r="HI24" s="16">
        <v>0</v>
      </c>
      <c r="HJ24" s="16">
        <v>4</v>
      </c>
      <c r="HK24" s="16">
        <v>0</v>
      </c>
      <c r="HL24" s="16" t="s">
        <v>638</v>
      </c>
      <c r="HM24" s="16" t="s">
        <v>639</v>
      </c>
      <c r="HN24" s="16">
        <v>4</v>
      </c>
      <c r="HO24" s="16" t="s">
        <v>640</v>
      </c>
      <c r="HP24" s="16">
        <v>1</v>
      </c>
      <c r="HQ24" s="16" t="s">
        <v>641</v>
      </c>
      <c r="HR24" s="16">
        <v>2</v>
      </c>
      <c r="HS24" s="16" t="s">
        <v>642</v>
      </c>
      <c r="HT24" s="16">
        <v>0</v>
      </c>
      <c r="HU24" s="16">
        <v>0</v>
      </c>
      <c r="HV24" s="16">
        <v>1</v>
      </c>
      <c r="HW24" s="16">
        <v>0</v>
      </c>
      <c r="HX24" s="16">
        <v>1</v>
      </c>
      <c r="HY24" s="16">
        <v>0</v>
      </c>
      <c r="HZ24" s="16">
        <v>0</v>
      </c>
      <c r="IA24" s="16">
        <v>0</v>
      </c>
      <c r="IB24" s="16">
        <v>2</v>
      </c>
      <c r="IC24" s="16">
        <v>3</v>
      </c>
      <c r="ID24" s="16">
        <v>0</v>
      </c>
      <c r="IE24" s="16">
        <v>0</v>
      </c>
      <c r="IF24" s="16">
        <v>0</v>
      </c>
      <c r="IG24" s="16">
        <v>0</v>
      </c>
      <c r="IH24" s="16">
        <v>0</v>
      </c>
      <c r="II24" s="16">
        <v>0</v>
      </c>
      <c r="IJ24" s="16">
        <v>54959</v>
      </c>
      <c r="IK24" s="16">
        <v>896</v>
      </c>
      <c r="IL24" s="16">
        <v>16503</v>
      </c>
      <c r="IM24" s="16">
        <v>18.5</v>
      </c>
      <c r="IN24" s="16">
        <v>5</v>
      </c>
      <c r="IO24" s="16">
        <v>3</v>
      </c>
      <c r="IP24" s="16">
        <v>83</v>
      </c>
      <c r="IQ24" s="16">
        <v>29</v>
      </c>
      <c r="IR24" s="16">
        <v>29</v>
      </c>
      <c r="IS24" s="16">
        <v>55</v>
      </c>
      <c r="IT24" s="16">
        <v>0</v>
      </c>
      <c r="IU24" s="23">
        <v>0.31</v>
      </c>
      <c r="IV24" s="16" t="s">
        <v>643</v>
      </c>
      <c r="IW24" s="23">
        <v>0.66</v>
      </c>
      <c r="IX24" s="16">
        <v>0</v>
      </c>
      <c r="IY24" s="51">
        <v>55641</v>
      </c>
      <c r="IZ24" s="7">
        <v>896.23171100000002</v>
      </c>
      <c r="JA24" s="51">
        <v>16661</v>
      </c>
      <c r="JB24" s="7">
        <v>18.501384999999999</v>
      </c>
      <c r="JC24" s="51">
        <v>5</v>
      </c>
      <c r="JD24" s="51">
        <v>4</v>
      </c>
      <c r="JE24" s="51">
        <v>83</v>
      </c>
      <c r="JF24" s="51">
        <v>21</v>
      </c>
      <c r="JG24" s="51">
        <v>26</v>
      </c>
      <c r="JH24" s="51">
        <v>47</v>
      </c>
      <c r="JI24" s="51">
        <v>0</v>
      </c>
      <c r="JJ24" s="51">
        <v>25.301204819277107</v>
      </c>
      <c r="JK24" s="51">
        <v>23.022907744446012</v>
      </c>
      <c r="JL24" s="51">
        <v>56.626506024096393</v>
      </c>
      <c r="JM24" s="51">
        <v>65.283898440411235</v>
      </c>
      <c r="JN24" s="38">
        <f t="shared" si="38"/>
        <v>13</v>
      </c>
      <c r="JO24" s="34">
        <f t="shared" si="40"/>
        <v>2</v>
      </c>
      <c r="JP24" s="40">
        <v>1</v>
      </c>
      <c r="JQ24" s="37">
        <f t="shared" si="27"/>
        <v>3</v>
      </c>
      <c r="JR24" s="39">
        <f t="shared" si="37"/>
        <v>2</v>
      </c>
      <c r="JS24" s="41">
        <f t="shared" si="28"/>
        <v>47</v>
      </c>
      <c r="JT24" s="43">
        <v>63.664573903924271</v>
      </c>
      <c r="JU24" s="43">
        <f t="shared" si="29"/>
        <v>65.283898440411235</v>
      </c>
      <c r="JV24" s="46">
        <f t="shared" si="30"/>
        <v>1.619324536486964</v>
      </c>
      <c r="JW24" s="41">
        <f t="shared" si="31"/>
        <v>83</v>
      </c>
      <c r="JX24" s="42">
        <v>5</v>
      </c>
      <c r="JY24" s="40">
        <v>4</v>
      </c>
      <c r="JZ24" s="57">
        <f t="shared" si="32"/>
        <v>4.333333333333333</v>
      </c>
      <c r="KA24" s="40">
        <f t="shared" si="33"/>
        <v>5</v>
      </c>
      <c r="KB24" s="56">
        <f t="shared" si="39"/>
        <v>50</v>
      </c>
    </row>
    <row r="25" spans="1:288" s="8" customFormat="1" ht="25.5" x14ac:dyDescent="0.25">
      <c r="A25" s="4">
        <v>2122</v>
      </c>
      <c r="B25" s="16" t="s">
        <v>212</v>
      </c>
      <c r="C25" s="16" t="s">
        <v>737</v>
      </c>
      <c r="D25" s="16" t="s">
        <v>214</v>
      </c>
      <c r="E25" s="20" t="s">
        <v>644</v>
      </c>
      <c r="F25" s="16" t="s">
        <v>645</v>
      </c>
      <c r="G25" s="16">
        <v>25101</v>
      </c>
      <c r="H25" s="16" t="s">
        <v>646</v>
      </c>
      <c r="I25" s="16" t="s">
        <v>647</v>
      </c>
      <c r="J25" s="16" t="s">
        <v>648</v>
      </c>
      <c r="K25" s="16" t="s">
        <v>649</v>
      </c>
      <c r="L25" s="16" t="s">
        <v>650</v>
      </c>
      <c r="M25" s="16" t="s">
        <v>210</v>
      </c>
      <c r="N25" s="16">
        <v>323618201</v>
      </c>
      <c r="O25" s="16" t="s">
        <v>651</v>
      </c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 t="s">
        <v>652</v>
      </c>
      <c r="AC25" s="16" t="s">
        <v>653</v>
      </c>
      <c r="AD25" s="16" t="s">
        <v>654</v>
      </c>
      <c r="AE25" s="16">
        <v>323618268</v>
      </c>
      <c r="AF25" s="16" t="s">
        <v>655</v>
      </c>
      <c r="AG25" s="21" t="s">
        <v>776</v>
      </c>
      <c r="AH25" s="16">
        <v>1</v>
      </c>
      <c r="AI25" s="16">
        <v>3</v>
      </c>
      <c r="AJ25" s="21">
        <f t="shared" si="0"/>
        <v>4</v>
      </c>
      <c r="AK25" s="16">
        <v>0</v>
      </c>
      <c r="AL25" s="21">
        <f t="shared" si="1"/>
        <v>4</v>
      </c>
      <c r="AM25" s="16">
        <v>0.5</v>
      </c>
      <c r="AN25" s="16">
        <v>0.5</v>
      </c>
      <c r="AO25" s="16">
        <v>2.7</v>
      </c>
      <c r="AP25" s="16">
        <v>2.7</v>
      </c>
      <c r="AQ25" s="21">
        <f t="shared" si="2"/>
        <v>3.2</v>
      </c>
      <c r="AR25" s="21">
        <f t="shared" si="3"/>
        <v>3.2</v>
      </c>
      <c r="AS25" s="16">
        <v>0</v>
      </c>
      <c r="AT25" s="16">
        <v>0</v>
      </c>
      <c r="AU25" s="21">
        <f t="shared" si="4"/>
        <v>3.2</v>
      </c>
      <c r="AV25" s="21">
        <f t="shared" si="5"/>
        <v>3.2</v>
      </c>
      <c r="AW25" s="16">
        <v>0</v>
      </c>
      <c r="AX25" s="16">
        <v>0</v>
      </c>
      <c r="AY25" s="16">
        <v>0</v>
      </c>
      <c r="AZ25" s="16">
        <v>4</v>
      </c>
      <c r="BA25" s="21">
        <f t="shared" si="6"/>
        <v>4</v>
      </c>
      <c r="BB25" s="16">
        <v>0</v>
      </c>
      <c r="BC25" s="16">
        <v>0</v>
      </c>
      <c r="BD25" s="16">
        <v>0</v>
      </c>
      <c r="BE25" s="16">
        <v>1</v>
      </c>
      <c r="BF25" s="16">
        <v>3</v>
      </c>
      <c r="BG25" s="16">
        <v>0</v>
      </c>
      <c r="BH25" s="16">
        <v>0</v>
      </c>
      <c r="BI25" s="16">
        <v>3</v>
      </c>
      <c r="BJ25" s="16">
        <v>1</v>
      </c>
      <c r="BK25" s="16">
        <v>0</v>
      </c>
      <c r="BL25" s="16">
        <v>0</v>
      </c>
      <c r="BM25" s="16">
        <v>0</v>
      </c>
      <c r="BN25" s="16">
        <v>0</v>
      </c>
      <c r="BO25" s="16">
        <v>3</v>
      </c>
      <c r="BP25" s="16">
        <v>1</v>
      </c>
      <c r="BQ25" s="16">
        <v>0</v>
      </c>
      <c r="BR25" s="16">
        <v>1</v>
      </c>
      <c r="BS25" s="16">
        <v>0</v>
      </c>
      <c r="BT25" s="16">
        <v>2</v>
      </c>
      <c r="BU25" s="16">
        <v>1</v>
      </c>
      <c r="BV25" s="16">
        <v>0</v>
      </c>
      <c r="BW25" s="16">
        <v>0</v>
      </c>
      <c r="BX25" s="16">
        <v>1</v>
      </c>
      <c r="BY25" s="16">
        <v>0</v>
      </c>
      <c r="BZ25" s="16">
        <v>0</v>
      </c>
      <c r="CA25" s="16">
        <v>1</v>
      </c>
      <c r="CB25" s="16">
        <v>1</v>
      </c>
      <c r="CC25" s="16">
        <v>0</v>
      </c>
      <c r="CD25" s="16">
        <v>1</v>
      </c>
      <c r="CE25" s="16">
        <v>0</v>
      </c>
      <c r="CF25" s="16">
        <v>0.14000000000000001</v>
      </c>
      <c r="CG25" s="16">
        <v>0.03</v>
      </c>
      <c r="CH25" s="16">
        <v>0.03</v>
      </c>
      <c r="CI25" s="16">
        <v>0</v>
      </c>
      <c r="CJ25" s="16">
        <v>0</v>
      </c>
      <c r="CK25" s="16">
        <v>0</v>
      </c>
      <c r="CL25" s="16">
        <v>0</v>
      </c>
      <c r="CM25" s="16">
        <v>0</v>
      </c>
      <c r="CN25" s="16">
        <v>0</v>
      </c>
      <c r="CO25" s="16">
        <v>0.05</v>
      </c>
      <c r="CP25" s="16">
        <v>2.4500000000000002</v>
      </c>
      <c r="CQ25" s="16">
        <v>0</v>
      </c>
      <c r="CR25" s="16"/>
      <c r="CS25" s="16">
        <v>0</v>
      </c>
      <c r="CT25" s="16">
        <v>0</v>
      </c>
      <c r="CU25" s="16">
        <v>0</v>
      </c>
      <c r="CV25" s="16">
        <v>0.25</v>
      </c>
      <c r="CW25" s="16">
        <v>0.25</v>
      </c>
      <c r="CX25" s="16">
        <v>0</v>
      </c>
      <c r="CY25" s="21">
        <f t="shared" si="7"/>
        <v>0.5</v>
      </c>
      <c r="CZ25" s="21">
        <f t="shared" si="8"/>
        <v>2.7</v>
      </c>
      <c r="DA25" s="21">
        <f t="shared" si="9"/>
        <v>3.2</v>
      </c>
      <c r="DB25" s="21">
        <f t="shared" si="10"/>
        <v>3.2</v>
      </c>
      <c r="DC25" s="16">
        <v>1</v>
      </c>
      <c r="DD25" s="16">
        <v>1</v>
      </c>
      <c r="DE25" s="16" t="s">
        <v>656</v>
      </c>
      <c r="DF25" s="16">
        <v>0</v>
      </c>
      <c r="DG25" s="16">
        <v>0</v>
      </c>
      <c r="DH25" s="16"/>
      <c r="DI25" s="16" t="s">
        <v>657</v>
      </c>
      <c r="DJ25" s="16" t="s">
        <v>741</v>
      </c>
      <c r="DK25" s="16" t="s">
        <v>658</v>
      </c>
      <c r="DL25" s="16">
        <v>0</v>
      </c>
      <c r="DM25" s="16">
        <v>0</v>
      </c>
      <c r="DN25" s="16">
        <v>0</v>
      </c>
      <c r="DO25" s="16">
        <v>0</v>
      </c>
      <c r="DP25" s="16">
        <v>0</v>
      </c>
      <c r="DQ25" s="16"/>
      <c r="DR25" s="16">
        <v>0</v>
      </c>
      <c r="DS25" s="16">
        <v>0</v>
      </c>
      <c r="DT25" s="16">
        <v>0</v>
      </c>
      <c r="DU25" s="16">
        <v>3</v>
      </c>
      <c r="DV25" s="16">
        <v>1</v>
      </c>
      <c r="DW25" s="16">
        <v>1</v>
      </c>
      <c r="DX25" s="21">
        <f t="shared" si="11"/>
        <v>3</v>
      </c>
      <c r="DY25" s="21">
        <f t="shared" si="12"/>
        <v>1</v>
      </c>
      <c r="DZ25" s="21">
        <f t="shared" si="13"/>
        <v>1</v>
      </c>
      <c r="EA25" s="16">
        <v>1</v>
      </c>
      <c r="EB25" s="16">
        <v>1</v>
      </c>
      <c r="EC25" s="16">
        <v>1</v>
      </c>
      <c r="ED25" s="16">
        <v>14</v>
      </c>
      <c r="EE25" s="16">
        <v>2</v>
      </c>
      <c r="EF25" s="16">
        <v>1</v>
      </c>
      <c r="EG25" s="21">
        <f t="shared" si="14"/>
        <v>15</v>
      </c>
      <c r="EH25" s="21">
        <f t="shared" si="15"/>
        <v>3</v>
      </c>
      <c r="EI25" s="21">
        <f t="shared" si="16"/>
        <v>2</v>
      </c>
      <c r="EJ25" s="21">
        <f t="shared" si="17"/>
        <v>18</v>
      </c>
      <c r="EK25" s="21">
        <f t="shared" si="18"/>
        <v>4</v>
      </c>
      <c r="EL25" s="21">
        <f t="shared" si="19"/>
        <v>3</v>
      </c>
      <c r="EM25" s="16">
        <v>0</v>
      </c>
      <c r="EN25" s="16">
        <v>1</v>
      </c>
      <c r="EO25" s="16">
        <v>1</v>
      </c>
      <c r="EP25" s="16">
        <v>0</v>
      </c>
      <c r="EQ25" s="21">
        <f t="shared" si="20"/>
        <v>1</v>
      </c>
      <c r="ER25" s="21">
        <f t="shared" si="21"/>
        <v>1</v>
      </c>
      <c r="ES25" s="16">
        <v>0</v>
      </c>
      <c r="ET25" s="16">
        <v>0</v>
      </c>
      <c r="EU25" s="16">
        <v>7</v>
      </c>
      <c r="EV25" s="16">
        <v>0</v>
      </c>
      <c r="EW25" s="21">
        <f t="shared" si="22"/>
        <v>7</v>
      </c>
      <c r="EX25" s="21">
        <f t="shared" si="34"/>
        <v>0</v>
      </c>
      <c r="EY25" s="21">
        <f t="shared" si="23"/>
        <v>8</v>
      </c>
      <c r="EZ25" s="21">
        <f t="shared" si="24"/>
        <v>1</v>
      </c>
      <c r="FA25" s="16">
        <v>0</v>
      </c>
      <c r="FB25" s="16">
        <v>0</v>
      </c>
      <c r="FC25" s="21">
        <f t="shared" si="25"/>
        <v>0</v>
      </c>
      <c r="FD25" s="16">
        <v>0</v>
      </c>
      <c r="FE25" s="16">
        <v>2</v>
      </c>
      <c r="FF25" s="16">
        <v>0</v>
      </c>
      <c r="FG25" s="16">
        <v>0</v>
      </c>
      <c r="FH25" s="16">
        <v>2</v>
      </c>
      <c r="FI25" s="16">
        <v>0</v>
      </c>
      <c r="FJ25" s="16">
        <v>5</v>
      </c>
      <c r="FK25" s="16">
        <v>0</v>
      </c>
      <c r="FL25" s="16">
        <v>0</v>
      </c>
      <c r="FM25" s="16">
        <v>0</v>
      </c>
      <c r="FN25" s="16">
        <v>0</v>
      </c>
      <c r="FO25" s="16">
        <v>0</v>
      </c>
      <c r="FP25" s="16">
        <v>0</v>
      </c>
      <c r="FQ25" s="16">
        <v>5</v>
      </c>
      <c r="FR25" s="16">
        <v>0</v>
      </c>
      <c r="FS25" s="21">
        <f t="shared" si="26"/>
        <v>31</v>
      </c>
      <c r="FT25" s="16">
        <v>1</v>
      </c>
      <c r="FU25" s="16">
        <v>0</v>
      </c>
      <c r="FV25" s="16">
        <v>0</v>
      </c>
      <c r="FW25" s="16">
        <v>0</v>
      </c>
      <c r="FX25" s="16">
        <v>0</v>
      </c>
      <c r="FY25" s="16">
        <v>0</v>
      </c>
      <c r="FZ25" s="16">
        <v>0</v>
      </c>
      <c r="GA25" s="16">
        <v>0</v>
      </c>
      <c r="GB25" s="16">
        <v>0</v>
      </c>
      <c r="GC25" s="16">
        <v>0</v>
      </c>
      <c r="GD25" s="16">
        <v>0</v>
      </c>
      <c r="GE25" s="16">
        <v>0</v>
      </c>
      <c r="GF25" s="16">
        <v>0</v>
      </c>
      <c r="GG25" s="16">
        <v>0</v>
      </c>
      <c r="GH25" s="16">
        <v>0</v>
      </c>
      <c r="GI25" s="16">
        <v>1</v>
      </c>
      <c r="GJ25" s="16">
        <v>0</v>
      </c>
      <c r="GK25" s="16">
        <v>0</v>
      </c>
      <c r="GL25" s="16">
        <v>1</v>
      </c>
      <c r="GM25" s="16">
        <v>0</v>
      </c>
      <c r="GN25" s="16">
        <v>3</v>
      </c>
      <c r="GO25" s="16">
        <v>2</v>
      </c>
      <c r="GP25" s="16">
        <v>1</v>
      </c>
      <c r="GQ25" s="16">
        <v>1</v>
      </c>
      <c r="GR25" s="16">
        <v>0</v>
      </c>
      <c r="GS25" s="16">
        <v>1</v>
      </c>
      <c r="GT25" s="16">
        <v>1</v>
      </c>
      <c r="GU25" s="16">
        <v>1</v>
      </c>
      <c r="GV25" s="16">
        <v>0</v>
      </c>
      <c r="GW25" s="16">
        <v>0</v>
      </c>
      <c r="GX25" s="16">
        <v>1</v>
      </c>
      <c r="GY25" s="16" t="s">
        <v>659</v>
      </c>
      <c r="GZ25" s="16">
        <v>0</v>
      </c>
      <c r="HA25" s="16">
        <v>2</v>
      </c>
      <c r="HB25" s="16" t="s">
        <v>660</v>
      </c>
      <c r="HC25" s="16" t="s">
        <v>661</v>
      </c>
      <c r="HD25" s="16">
        <v>0</v>
      </c>
      <c r="HE25" s="16">
        <v>1</v>
      </c>
      <c r="HF25" s="16">
        <v>1</v>
      </c>
      <c r="HG25" s="16">
        <v>1</v>
      </c>
      <c r="HH25" s="16">
        <v>0</v>
      </c>
      <c r="HI25" s="16">
        <v>0</v>
      </c>
      <c r="HJ25" s="16">
        <v>1</v>
      </c>
      <c r="HK25" s="16">
        <v>0</v>
      </c>
      <c r="HL25" s="16" t="s">
        <v>662</v>
      </c>
      <c r="HM25" s="16" t="s">
        <v>663</v>
      </c>
      <c r="HN25" s="16">
        <v>1</v>
      </c>
      <c r="HO25" s="16">
        <v>0</v>
      </c>
      <c r="HP25" s="16">
        <v>1</v>
      </c>
      <c r="HQ25" s="16" t="s">
        <v>664</v>
      </c>
      <c r="HR25" s="16">
        <v>1</v>
      </c>
      <c r="HS25" s="16" t="s">
        <v>665</v>
      </c>
      <c r="HT25" s="16">
        <v>1</v>
      </c>
      <c r="HU25" s="16">
        <v>0</v>
      </c>
      <c r="HV25" s="16">
        <v>1</v>
      </c>
      <c r="HW25" s="16">
        <v>0</v>
      </c>
      <c r="HX25" s="16">
        <v>1</v>
      </c>
      <c r="HY25" s="16">
        <v>0</v>
      </c>
      <c r="HZ25" s="16">
        <v>0</v>
      </c>
      <c r="IA25" s="16" t="s">
        <v>744</v>
      </c>
      <c r="IB25" s="16">
        <v>0</v>
      </c>
      <c r="IC25" s="16">
        <v>1</v>
      </c>
      <c r="ID25" s="16">
        <v>17</v>
      </c>
      <c r="IE25" s="16">
        <v>0</v>
      </c>
      <c r="IF25" s="16">
        <v>4</v>
      </c>
      <c r="IG25" s="16">
        <v>0</v>
      </c>
      <c r="IH25" s="16" t="s">
        <v>666</v>
      </c>
      <c r="II25" s="16" t="s">
        <v>667</v>
      </c>
      <c r="IJ25" s="16">
        <v>56296</v>
      </c>
      <c r="IK25" s="16">
        <v>377.25</v>
      </c>
      <c r="IL25" s="16">
        <v>13826</v>
      </c>
      <c r="IM25" s="16">
        <v>25.81</v>
      </c>
      <c r="IN25" s="16">
        <v>5</v>
      </c>
      <c r="IO25" s="16">
        <v>3</v>
      </c>
      <c r="IP25" s="16">
        <v>52</v>
      </c>
      <c r="IQ25" s="16">
        <v>5</v>
      </c>
      <c r="IR25" s="16">
        <v>39</v>
      </c>
      <c r="IS25" s="16">
        <v>44</v>
      </c>
      <c r="IT25" s="16">
        <v>1</v>
      </c>
      <c r="IU25" s="23">
        <v>0.1</v>
      </c>
      <c r="IV25" s="23">
        <v>0.09</v>
      </c>
      <c r="IW25" s="23">
        <v>0.85</v>
      </c>
      <c r="IX25" s="23">
        <v>0.89</v>
      </c>
      <c r="IY25" s="51">
        <v>56296</v>
      </c>
      <c r="IZ25" s="7">
        <v>377.24861900000019</v>
      </c>
      <c r="JA25" s="51">
        <v>13826</v>
      </c>
      <c r="JB25" s="7">
        <v>25.807997</v>
      </c>
      <c r="JC25" s="51">
        <v>5</v>
      </c>
      <c r="JD25" s="51">
        <v>3</v>
      </c>
      <c r="JE25" s="51">
        <v>52</v>
      </c>
      <c r="JF25" s="51">
        <v>5</v>
      </c>
      <c r="JG25" s="51">
        <v>37</v>
      </c>
      <c r="JH25" s="51">
        <v>42</v>
      </c>
      <c r="JI25" s="51">
        <v>0</v>
      </c>
      <c r="JJ25" s="51">
        <v>9.6153846153846168</v>
      </c>
      <c r="JK25" s="51">
        <v>8.8884884691917154</v>
      </c>
      <c r="JL25" s="51">
        <v>80.769230769230774</v>
      </c>
      <c r="JM25" s="51">
        <v>87.102452719647943</v>
      </c>
      <c r="JN25" s="38">
        <f t="shared" si="38"/>
        <v>221.42857142857142</v>
      </c>
      <c r="JO25" s="34">
        <f t="shared" si="40"/>
        <v>100</v>
      </c>
      <c r="JP25" s="40">
        <v>3</v>
      </c>
      <c r="JQ25" s="37">
        <f t="shared" si="27"/>
        <v>4</v>
      </c>
      <c r="JR25" s="39">
        <f t="shared" si="37"/>
        <v>1</v>
      </c>
      <c r="JS25" s="41">
        <f t="shared" si="28"/>
        <v>42</v>
      </c>
      <c r="JT25" s="43">
        <v>87.102452719647943</v>
      </c>
      <c r="JU25" s="43">
        <f t="shared" si="29"/>
        <v>87.102452719647943</v>
      </c>
      <c r="JV25" s="46">
        <f t="shared" si="30"/>
        <v>0</v>
      </c>
      <c r="JW25" s="41">
        <f t="shared" si="31"/>
        <v>52</v>
      </c>
      <c r="JX25" s="42">
        <v>5</v>
      </c>
      <c r="JY25" s="40">
        <v>5</v>
      </c>
      <c r="JZ25" s="57">
        <f t="shared" si="32"/>
        <v>9.6875</v>
      </c>
      <c r="KA25" s="40">
        <f t="shared" si="33"/>
        <v>1</v>
      </c>
      <c r="KB25" s="56">
        <f t="shared" si="39"/>
        <v>0</v>
      </c>
    </row>
    <row r="26" spans="1:288" s="8" customFormat="1" x14ac:dyDescent="0.25">
      <c r="A26" s="4">
        <v>2123</v>
      </c>
      <c r="B26" s="16" t="s">
        <v>212</v>
      </c>
      <c r="C26" s="16" t="s">
        <v>668</v>
      </c>
      <c r="D26" s="16" t="s">
        <v>725</v>
      </c>
      <c r="E26" s="20">
        <v>32</v>
      </c>
      <c r="F26" s="16" t="s">
        <v>669</v>
      </c>
      <c r="G26" s="16">
        <v>26401</v>
      </c>
      <c r="H26" s="16" t="s">
        <v>670</v>
      </c>
      <c r="I26" s="16" t="s">
        <v>671</v>
      </c>
      <c r="J26" s="16" t="s">
        <v>672</v>
      </c>
      <c r="K26" s="16" t="s">
        <v>673</v>
      </c>
      <c r="L26" s="16" t="s">
        <v>575</v>
      </c>
      <c r="M26" s="16"/>
      <c r="N26" s="16" t="s">
        <v>674</v>
      </c>
      <c r="O26" s="16" t="s">
        <v>675</v>
      </c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 t="s">
        <v>673</v>
      </c>
      <c r="AC26" s="16" t="s">
        <v>575</v>
      </c>
      <c r="AD26" s="16"/>
      <c r="AE26" s="16" t="s">
        <v>676</v>
      </c>
      <c r="AF26" s="16" t="s">
        <v>675</v>
      </c>
      <c r="AG26" s="29" t="s">
        <v>777</v>
      </c>
      <c r="AH26" s="16">
        <v>2</v>
      </c>
      <c r="AI26" s="16">
        <v>0</v>
      </c>
      <c r="AJ26" s="21">
        <f t="shared" si="0"/>
        <v>2</v>
      </c>
      <c r="AK26" s="16">
        <v>0</v>
      </c>
      <c r="AL26" s="21">
        <f t="shared" si="1"/>
        <v>2</v>
      </c>
      <c r="AM26" s="16">
        <v>2</v>
      </c>
      <c r="AN26" s="29">
        <v>1.99</v>
      </c>
      <c r="AO26" s="16">
        <v>0</v>
      </c>
      <c r="AP26" s="16">
        <v>0</v>
      </c>
      <c r="AQ26" s="21">
        <f t="shared" si="2"/>
        <v>2</v>
      </c>
      <c r="AR26" s="29">
        <f t="shared" si="3"/>
        <v>1.99</v>
      </c>
      <c r="AS26" s="16">
        <v>0</v>
      </c>
      <c r="AT26" s="16">
        <v>0</v>
      </c>
      <c r="AU26" s="21">
        <f t="shared" si="4"/>
        <v>2</v>
      </c>
      <c r="AV26" s="29">
        <f t="shared" si="5"/>
        <v>1.99</v>
      </c>
      <c r="AW26" s="16">
        <v>0</v>
      </c>
      <c r="AX26" s="16">
        <v>0</v>
      </c>
      <c r="AY26" s="16">
        <v>0</v>
      </c>
      <c r="AZ26" s="16">
        <v>0</v>
      </c>
      <c r="BA26" s="21">
        <f t="shared" si="6"/>
        <v>0</v>
      </c>
      <c r="BB26" s="16">
        <v>0</v>
      </c>
      <c r="BC26" s="16">
        <v>0</v>
      </c>
      <c r="BD26" s="16">
        <v>2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2</v>
      </c>
      <c r="BK26" s="16">
        <v>0</v>
      </c>
      <c r="BL26" s="16">
        <v>0</v>
      </c>
      <c r="BM26" s="16">
        <v>0</v>
      </c>
      <c r="BN26" s="16">
        <v>2</v>
      </c>
      <c r="BO26" s="16">
        <v>0</v>
      </c>
      <c r="BP26" s="16">
        <v>0</v>
      </c>
      <c r="BQ26" s="16">
        <v>0</v>
      </c>
      <c r="BR26" s="16">
        <v>1</v>
      </c>
      <c r="BS26" s="16">
        <v>0</v>
      </c>
      <c r="BT26" s="16">
        <v>2</v>
      </c>
      <c r="BU26" s="16">
        <v>1</v>
      </c>
      <c r="BV26" s="16">
        <v>0</v>
      </c>
      <c r="BW26" s="16">
        <v>1</v>
      </c>
      <c r="BX26" s="16">
        <v>0</v>
      </c>
      <c r="BY26" s="16">
        <v>0</v>
      </c>
      <c r="BZ26" s="16">
        <v>0</v>
      </c>
      <c r="CA26" s="16">
        <v>0</v>
      </c>
      <c r="CB26" s="16">
        <v>1</v>
      </c>
      <c r="CC26" s="16">
        <v>0</v>
      </c>
      <c r="CD26" s="16">
        <v>1</v>
      </c>
      <c r="CE26" s="16">
        <v>2</v>
      </c>
      <c r="CF26" s="16">
        <v>2</v>
      </c>
      <c r="CG26" s="16">
        <v>2</v>
      </c>
      <c r="CH26" s="16">
        <v>2</v>
      </c>
      <c r="CI26" s="16">
        <v>2</v>
      </c>
      <c r="CJ26" s="16">
        <v>0</v>
      </c>
      <c r="CK26" s="16">
        <v>0</v>
      </c>
      <c r="CL26" s="16">
        <v>2</v>
      </c>
      <c r="CM26" s="16">
        <v>0</v>
      </c>
      <c r="CN26" s="16">
        <v>0</v>
      </c>
      <c r="CO26" s="16">
        <v>0</v>
      </c>
      <c r="CP26" s="16">
        <v>0</v>
      </c>
      <c r="CQ26" s="16">
        <v>0</v>
      </c>
      <c r="CR26" s="16"/>
      <c r="CS26" s="16">
        <v>0</v>
      </c>
      <c r="CT26" s="16">
        <v>0</v>
      </c>
      <c r="CU26" s="16">
        <v>0</v>
      </c>
      <c r="CV26" s="16">
        <v>0</v>
      </c>
      <c r="CW26" s="16">
        <v>0</v>
      </c>
      <c r="CX26" s="16">
        <v>0</v>
      </c>
      <c r="CY26" s="29">
        <f t="shared" si="7"/>
        <v>12</v>
      </c>
      <c r="CZ26" s="21">
        <f t="shared" si="8"/>
        <v>0</v>
      </c>
      <c r="DA26" s="29">
        <f t="shared" si="9"/>
        <v>12</v>
      </c>
      <c r="DB26" s="29">
        <f t="shared" si="10"/>
        <v>12</v>
      </c>
      <c r="DC26" s="16">
        <v>0</v>
      </c>
      <c r="DD26" s="16">
        <v>0</v>
      </c>
      <c r="DE26" s="16">
        <v>0</v>
      </c>
      <c r="DF26" s="16">
        <v>0</v>
      </c>
      <c r="DG26" s="16">
        <v>0</v>
      </c>
      <c r="DH26" s="16"/>
      <c r="DI26" s="16"/>
      <c r="DJ26" s="16" t="s">
        <v>741</v>
      </c>
      <c r="DK26" s="16"/>
      <c r="DL26" s="16">
        <v>0</v>
      </c>
      <c r="DM26" s="16">
        <v>0</v>
      </c>
      <c r="DN26" s="16"/>
      <c r="DO26" s="16">
        <v>8</v>
      </c>
      <c r="DP26" s="16">
        <v>0</v>
      </c>
      <c r="DQ26" s="16" t="s">
        <v>561</v>
      </c>
      <c r="DR26" s="16">
        <v>1</v>
      </c>
      <c r="DS26" s="16">
        <v>0</v>
      </c>
      <c r="DT26" s="16">
        <v>0</v>
      </c>
      <c r="DU26" s="16">
        <v>3</v>
      </c>
      <c r="DV26" s="16">
        <v>0</v>
      </c>
      <c r="DW26" s="16">
        <v>0</v>
      </c>
      <c r="DX26" s="21">
        <f t="shared" si="11"/>
        <v>4</v>
      </c>
      <c r="DY26" s="21">
        <f t="shared" si="12"/>
        <v>0</v>
      </c>
      <c r="DZ26" s="21">
        <f t="shared" si="13"/>
        <v>0</v>
      </c>
      <c r="EA26" s="16">
        <v>1</v>
      </c>
      <c r="EB26" s="16">
        <v>0</v>
      </c>
      <c r="EC26" s="16">
        <v>0</v>
      </c>
      <c r="ED26" s="16">
        <v>2</v>
      </c>
      <c r="EE26" s="16">
        <v>0</v>
      </c>
      <c r="EF26" s="16">
        <v>0</v>
      </c>
      <c r="EG26" s="21">
        <f t="shared" si="14"/>
        <v>3</v>
      </c>
      <c r="EH26" s="21">
        <f t="shared" si="15"/>
        <v>0</v>
      </c>
      <c r="EI26" s="21">
        <f t="shared" si="16"/>
        <v>0</v>
      </c>
      <c r="EJ26" s="21">
        <f t="shared" si="17"/>
        <v>7</v>
      </c>
      <c r="EK26" s="21">
        <f t="shared" si="18"/>
        <v>0</v>
      </c>
      <c r="EL26" s="21">
        <f t="shared" si="19"/>
        <v>0</v>
      </c>
      <c r="EM26" s="16">
        <v>0</v>
      </c>
      <c r="EN26" s="16">
        <v>0</v>
      </c>
      <c r="EO26" s="16">
        <v>6</v>
      </c>
      <c r="EP26" s="16">
        <v>0</v>
      </c>
      <c r="EQ26" s="21">
        <f t="shared" si="20"/>
        <v>6</v>
      </c>
      <c r="ER26" s="21">
        <f t="shared" si="21"/>
        <v>0</v>
      </c>
      <c r="ES26" s="16">
        <v>0</v>
      </c>
      <c r="ET26" s="16">
        <v>0</v>
      </c>
      <c r="EU26" s="16">
        <v>0</v>
      </c>
      <c r="EV26" s="16">
        <v>0</v>
      </c>
      <c r="EW26" s="21">
        <f t="shared" si="22"/>
        <v>0</v>
      </c>
      <c r="EX26" s="21">
        <f t="shared" si="34"/>
        <v>0</v>
      </c>
      <c r="EY26" s="21">
        <f t="shared" si="23"/>
        <v>6</v>
      </c>
      <c r="EZ26" s="21">
        <f t="shared" si="24"/>
        <v>0</v>
      </c>
      <c r="FA26" s="16">
        <v>0</v>
      </c>
      <c r="FB26" s="16">
        <v>0</v>
      </c>
      <c r="FC26" s="21">
        <f t="shared" si="25"/>
        <v>0</v>
      </c>
      <c r="FD26" s="16">
        <v>0</v>
      </c>
      <c r="FE26" s="16">
        <v>6</v>
      </c>
      <c r="FF26" s="16">
        <v>0</v>
      </c>
      <c r="FG26" s="16">
        <v>0</v>
      </c>
      <c r="FH26" s="16">
        <v>0</v>
      </c>
      <c r="FI26" s="16">
        <v>0</v>
      </c>
      <c r="FJ26" s="16">
        <v>9</v>
      </c>
      <c r="FK26" s="16">
        <v>9</v>
      </c>
      <c r="FL26" s="16">
        <v>0</v>
      </c>
      <c r="FM26" s="16">
        <v>3</v>
      </c>
      <c r="FN26" s="16">
        <v>0</v>
      </c>
      <c r="FO26" s="16">
        <v>3</v>
      </c>
      <c r="FP26" s="16">
        <v>0</v>
      </c>
      <c r="FQ26" s="16">
        <v>48</v>
      </c>
      <c r="FR26" s="16">
        <v>0</v>
      </c>
      <c r="FS26" s="21">
        <f t="shared" si="26"/>
        <v>13</v>
      </c>
      <c r="FT26" s="16">
        <v>0</v>
      </c>
      <c r="FU26" s="16">
        <v>0</v>
      </c>
      <c r="FV26" s="16">
        <v>0</v>
      </c>
      <c r="FW26" s="16">
        <v>0</v>
      </c>
      <c r="FX26" s="16">
        <v>0</v>
      </c>
      <c r="FY26" s="16">
        <v>0</v>
      </c>
      <c r="FZ26" s="16">
        <v>0</v>
      </c>
      <c r="GA26" s="16">
        <v>0</v>
      </c>
      <c r="GB26" s="16">
        <v>0</v>
      </c>
      <c r="GC26" s="16">
        <v>0</v>
      </c>
      <c r="GD26" s="16">
        <v>0</v>
      </c>
      <c r="GE26" s="16">
        <v>0</v>
      </c>
      <c r="GF26" s="16">
        <v>0</v>
      </c>
      <c r="GG26" s="16">
        <v>0</v>
      </c>
      <c r="GH26" s="16">
        <v>0</v>
      </c>
      <c r="GI26" s="16">
        <v>0</v>
      </c>
      <c r="GJ26" s="16">
        <v>0</v>
      </c>
      <c r="GK26" s="16">
        <v>0</v>
      </c>
      <c r="GL26" s="16">
        <v>0</v>
      </c>
      <c r="GM26" s="16">
        <v>0</v>
      </c>
      <c r="GN26" s="16">
        <v>0</v>
      </c>
      <c r="GO26" s="16">
        <v>0</v>
      </c>
      <c r="GP26" s="16">
        <v>0</v>
      </c>
      <c r="GQ26" s="16">
        <v>0</v>
      </c>
      <c r="GR26" s="16">
        <v>0</v>
      </c>
      <c r="GS26" s="16">
        <v>0</v>
      </c>
      <c r="GT26" s="16">
        <v>0</v>
      </c>
      <c r="GU26" s="16">
        <v>0</v>
      </c>
      <c r="GV26" s="16">
        <v>0</v>
      </c>
      <c r="GW26" s="16">
        <v>0</v>
      </c>
      <c r="GX26" s="16">
        <v>3</v>
      </c>
      <c r="GY26" s="16">
        <v>0</v>
      </c>
      <c r="GZ26" s="16">
        <v>0</v>
      </c>
      <c r="HA26" s="16">
        <v>3</v>
      </c>
      <c r="HB26" s="16">
        <v>0</v>
      </c>
      <c r="HC26" s="16">
        <v>0</v>
      </c>
      <c r="HD26" s="16">
        <v>0</v>
      </c>
      <c r="HE26" s="16">
        <v>1</v>
      </c>
      <c r="HF26" s="16">
        <v>1</v>
      </c>
      <c r="HG26" s="16">
        <v>1</v>
      </c>
      <c r="HH26" s="16"/>
      <c r="HI26" s="16">
        <v>0</v>
      </c>
      <c r="HJ26" s="16">
        <v>1</v>
      </c>
      <c r="HK26" s="16">
        <v>0</v>
      </c>
      <c r="HL26" s="16">
        <v>0</v>
      </c>
      <c r="HM26" s="16"/>
      <c r="HN26" s="16">
        <v>1</v>
      </c>
      <c r="HO26" s="16">
        <v>0</v>
      </c>
      <c r="HP26" s="16">
        <v>1</v>
      </c>
      <c r="HQ26" s="16" t="s">
        <v>677</v>
      </c>
      <c r="HR26" s="16">
        <v>1</v>
      </c>
      <c r="HS26" s="16"/>
      <c r="HT26" s="16">
        <v>1</v>
      </c>
      <c r="HU26" s="16">
        <v>0</v>
      </c>
      <c r="HV26" s="16">
        <v>1</v>
      </c>
      <c r="HW26" s="16">
        <v>0</v>
      </c>
      <c r="HX26" s="16">
        <v>0</v>
      </c>
      <c r="HY26" s="16">
        <v>1</v>
      </c>
      <c r="HZ26" s="16">
        <v>0</v>
      </c>
      <c r="IA26" s="16">
        <v>0</v>
      </c>
      <c r="IB26" s="16">
        <v>0</v>
      </c>
      <c r="IC26" s="16">
        <v>0</v>
      </c>
      <c r="ID26" s="16">
        <v>3</v>
      </c>
      <c r="IE26" s="16">
        <v>0</v>
      </c>
      <c r="IF26" s="16">
        <v>0</v>
      </c>
      <c r="IG26" s="16">
        <v>0</v>
      </c>
      <c r="IH26" s="16">
        <v>0</v>
      </c>
      <c r="II26" s="16">
        <v>0</v>
      </c>
      <c r="IJ26" s="16">
        <v>22109</v>
      </c>
      <c r="IK26" s="16">
        <v>448.57</v>
      </c>
      <c r="IL26" s="16">
        <v>7576</v>
      </c>
      <c r="IM26" s="16">
        <v>36.46</v>
      </c>
      <c r="IN26" s="16">
        <v>5</v>
      </c>
      <c r="IO26" s="16">
        <v>0</v>
      </c>
      <c r="IP26" s="16">
        <v>22</v>
      </c>
      <c r="IQ26" s="16">
        <v>1</v>
      </c>
      <c r="IR26" s="16">
        <v>17</v>
      </c>
      <c r="IS26" s="16">
        <v>18</v>
      </c>
      <c r="IT26" s="16">
        <v>0</v>
      </c>
      <c r="IU26" s="24">
        <v>44562</v>
      </c>
      <c r="IV26" s="16">
        <v>15.62</v>
      </c>
      <c r="IW26" s="26">
        <v>41222</v>
      </c>
      <c r="IX26" s="16">
        <v>386.3</v>
      </c>
      <c r="IY26" s="51">
        <v>22109</v>
      </c>
      <c r="IZ26" s="7">
        <v>448.56975699999998</v>
      </c>
      <c r="JA26" s="51">
        <v>7576</v>
      </c>
      <c r="JB26" s="7">
        <v>36.460158999999997</v>
      </c>
      <c r="JC26" s="51">
        <v>5</v>
      </c>
      <c r="JD26" s="51">
        <v>1</v>
      </c>
      <c r="JE26" s="51">
        <v>22</v>
      </c>
      <c r="JF26" s="51">
        <v>1</v>
      </c>
      <c r="JG26" s="51">
        <v>19</v>
      </c>
      <c r="JH26" s="51">
        <v>20</v>
      </c>
      <c r="JI26" s="51">
        <v>0</v>
      </c>
      <c r="JJ26" s="51">
        <v>4.5454545454545459</v>
      </c>
      <c r="JK26" s="51">
        <v>3.4830925973460136</v>
      </c>
      <c r="JL26" s="51">
        <v>90.909090909090907</v>
      </c>
      <c r="JM26" s="51">
        <v>91.00499835970885</v>
      </c>
      <c r="JN26" s="38">
        <f t="shared" si="38"/>
        <v>6.5</v>
      </c>
      <c r="JO26" s="34">
        <f t="shared" si="40"/>
        <v>0</v>
      </c>
      <c r="JP26" s="40">
        <v>2</v>
      </c>
      <c r="JQ26" s="37">
        <f t="shared" si="27"/>
        <v>2</v>
      </c>
      <c r="JR26" s="39">
        <f t="shared" si="37"/>
        <v>0</v>
      </c>
      <c r="JS26" s="41">
        <f t="shared" si="28"/>
        <v>20</v>
      </c>
      <c r="JT26" s="43">
        <v>91.00499835970885</v>
      </c>
      <c r="JU26" s="43">
        <f t="shared" si="29"/>
        <v>91.00499835970885</v>
      </c>
      <c r="JV26" s="46">
        <f t="shared" si="30"/>
        <v>0</v>
      </c>
      <c r="JW26" s="41">
        <f t="shared" si="31"/>
        <v>22</v>
      </c>
      <c r="JX26" s="42">
        <v>3</v>
      </c>
      <c r="JY26" s="40">
        <v>2</v>
      </c>
      <c r="JZ26" s="57">
        <f t="shared" si="32"/>
        <v>6.5326633165829149</v>
      </c>
      <c r="KA26" s="40">
        <f t="shared" si="33"/>
        <v>0</v>
      </c>
      <c r="KB26" s="56">
        <f t="shared" si="39"/>
        <v>0</v>
      </c>
    </row>
    <row r="27" spans="1:288" s="8" customFormat="1" ht="102" x14ac:dyDescent="0.25">
      <c r="A27" s="4">
        <v>2124</v>
      </c>
      <c r="B27" s="16" t="s">
        <v>212</v>
      </c>
      <c r="C27" s="16" t="s">
        <v>678</v>
      </c>
      <c r="D27" s="16" t="s">
        <v>679</v>
      </c>
      <c r="E27" s="20">
        <v>136</v>
      </c>
      <c r="F27" s="16" t="s">
        <v>680</v>
      </c>
      <c r="G27" s="16">
        <v>27401</v>
      </c>
      <c r="H27" s="16" t="s">
        <v>738</v>
      </c>
      <c r="I27" s="16" t="s">
        <v>739</v>
      </c>
      <c r="J27" s="16" t="s">
        <v>485</v>
      </c>
      <c r="K27" s="16" t="s">
        <v>681</v>
      </c>
      <c r="L27" s="16" t="s">
        <v>409</v>
      </c>
      <c r="M27" s="16"/>
      <c r="N27" s="16">
        <v>312511152</v>
      </c>
      <c r="O27" s="16" t="s">
        <v>682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 t="s">
        <v>682</v>
      </c>
      <c r="AB27" s="16" t="s">
        <v>681</v>
      </c>
      <c r="AC27" s="16" t="s">
        <v>409</v>
      </c>
      <c r="AD27" s="16"/>
      <c r="AE27" s="16">
        <v>312511152</v>
      </c>
      <c r="AF27" s="16" t="s">
        <v>682</v>
      </c>
      <c r="AG27" s="29" t="s">
        <v>777</v>
      </c>
      <c r="AH27" s="16">
        <v>3</v>
      </c>
      <c r="AI27" s="16">
        <v>0</v>
      </c>
      <c r="AJ27" s="21">
        <f t="shared" si="0"/>
        <v>3</v>
      </c>
      <c r="AK27" s="16">
        <v>0</v>
      </c>
      <c r="AL27" s="21">
        <f t="shared" si="1"/>
        <v>3</v>
      </c>
      <c r="AM27" s="16">
        <v>3</v>
      </c>
      <c r="AN27" s="29">
        <v>3</v>
      </c>
      <c r="AO27" s="16">
        <v>0</v>
      </c>
      <c r="AP27" s="16">
        <v>0</v>
      </c>
      <c r="AQ27" s="21">
        <f t="shared" si="2"/>
        <v>3</v>
      </c>
      <c r="AR27" s="29">
        <f t="shared" si="3"/>
        <v>3</v>
      </c>
      <c r="AS27" s="16">
        <v>0</v>
      </c>
      <c r="AT27" s="16">
        <v>0</v>
      </c>
      <c r="AU27" s="21">
        <f t="shared" si="4"/>
        <v>3</v>
      </c>
      <c r="AV27" s="29">
        <f t="shared" si="5"/>
        <v>3</v>
      </c>
      <c r="AW27" s="16">
        <v>0</v>
      </c>
      <c r="AX27" s="16">
        <v>1</v>
      </c>
      <c r="AY27" s="16">
        <v>0</v>
      </c>
      <c r="AZ27" s="16">
        <v>2</v>
      </c>
      <c r="BA27" s="21">
        <f t="shared" si="6"/>
        <v>3</v>
      </c>
      <c r="BB27" s="16">
        <v>0</v>
      </c>
      <c r="BC27" s="16">
        <v>3</v>
      </c>
      <c r="BD27" s="16">
        <v>0</v>
      </c>
      <c r="BE27" s="16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2</v>
      </c>
      <c r="BK27" s="16">
        <v>1</v>
      </c>
      <c r="BL27" s="16">
        <v>0</v>
      </c>
      <c r="BM27" s="16">
        <v>0</v>
      </c>
      <c r="BN27" s="16">
        <v>0</v>
      </c>
      <c r="BO27" s="16">
        <v>3</v>
      </c>
      <c r="BP27" s="16">
        <v>0</v>
      </c>
      <c r="BQ27" s="16">
        <v>0</v>
      </c>
      <c r="BR27" s="16">
        <v>0</v>
      </c>
      <c r="BS27" s="16">
        <v>1</v>
      </c>
      <c r="BT27" s="16">
        <v>3</v>
      </c>
      <c r="BU27" s="16">
        <v>1</v>
      </c>
      <c r="BV27" s="16">
        <v>1</v>
      </c>
      <c r="BW27" s="16">
        <v>1</v>
      </c>
      <c r="BX27" s="16">
        <v>1</v>
      </c>
      <c r="BY27" s="16">
        <v>1</v>
      </c>
      <c r="BZ27" s="16">
        <v>0</v>
      </c>
      <c r="CA27" s="16">
        <v>0</v>
      </c>
      <c r="CB27" s="16">
        <v>1</v>
      </c>
      <c r="CC27" s="16">
        <v>1</v>
      </c>
      <c r="CD27" s="16">
        <v>1</v>
      </c>
      <c r="CE27" s="16">
        <v>0</v>
      </c>
      <c r="CF27" s="16">
        <v>3</v>
      </c>
      <c r="CG27" s="16">
        <v>3</v>
      </c>
      <c r="CH27" s="16">
        <v>3</v>
      </c>
      <c r="CI27" s="16">
        <v>3</v>
      </c>
      <c r="CJ27" s="16">
        <v>3</v>
      </c>
      <c r="CK27" s="16" t="s">
        <v>683</v>
      </c>
      <c r="CL27" s="16">
        <v>0</v>
      </c>
      <c r="CM27" s="16">
        <v>0</v>
      </c>
      <c r="CN27" s="16">
        <v>0</v>
      </c>
      <c r="CO27" s="16">
        <v>1</v>
      </c>
      <c r="CP27" s="16">
        <v>0</v>
      </c>
      <c r="CQ27" s="16">
        <v>0</v>
      </c>
      <c r="CR27" s="16"/>
      <c r="CS27" s="16">
        <v>0</v>
      </c>
      <c r="CT27" s="16">
        <v>0</v>
      </c>
      <c r="CU27" s="16">
        <v>0</v>
      </c>
      <c r="CV27" s="16">
        <v>0</v>
      </c>
      <c r="CW27" s="16">
        <v>0</v>
      </c>
      <c r="CX27" s="16">
        <v>0</v>
      </c>
      <c r="CY27" s="29">
        <f t="shared" si="7"/>
        <v>16</v>
      </c>
      <c r="CZ27" s="21">
        <f t="shared" si="8"/>
        <v>0</v>
      </c>
      <c r="DA27" s="29">
        <f t="shared" si="9"/>
        <v>16</v>
      </c>
      <c r="DB27" s="29">
        <f t="shared" si="10"/>
        <v>16</v>
      </c>
      <c r="DC27" s="16">
        <v>1</v>
      </c>
      <c r="DD27" s="16">
        <v>2</v>
      </c>
      <c r="DE27" s="16" t="s">
        <v>684</v>
      </c>
      <c r="DF27" s="16">
        <v>0</v>
      </c>
      <c r="DG27" s="16">
        <v>0</v>
      </c>
      <c r="DH27" s="16"/>
      <c r="DI27" s="16" t="s">
        <v>615</v>
      </c>
      <c r="DJ27" s="16" t="s">
        <v>741</v>
      </c>
      <c r="DK27" s="16" t="s">
        <v>685</v>
      </c>
      <c r="DL27" s="16">
        <v>0</v>
      </c>
      <c r="DM27" s="16">
        <v>0</v>
      </c>
      <c r="DN27" s="16"/>
      <c r="DO27" s="16">
        <v>0</v>
      </c>
      <c r="DP27" s="16">
        <v>0</v>
      </c>
      <c r="DQ27" s="16">
        <v>0</v>
      </c>
      <c r="DR27" s="16">
        <v>0</v>
      </c>
      <c r="DS27" s="16">
        <v>0</v>
      </c>
      <c r="DT27" s="16">
        <v>0</v>
      </c>
      <c r="DU27" s="16">
        <v>6</v>
      </c>
      <c r="DV27" s="16">
        <v>0</v>
      </c>
      <c r="DW27" s="16">
        <v>2</v>
      </c>
      <c r="DX27" s="21">
        <f t="shared" si="11"/>
        <v>6</v>
      </c>
      <c r="DY27" s="21">
        <f t="shared" si="12"/>
        <v>0</v>
      </c>
      <c r="DZ27" s="21">
        <f t="shared" si="13"/>
        <v>2</v>
      </c>
      <c r="EA27" s="16">
        <v>1</v>
      </c>
      <c r="EB27" s="16">
        <v>0</v>
      </c>
      <c r="EC27" s="16">
        <v>1</v>
      </c>
      <c r="ED27" s="16">
        <v>24</v>
      </c>
      <c r="EE27" s="16">
        <v>1</v>
      </c>
      <c r="EF27" s="16">
        <v>3</v>
      </c>
      <c r="EG27" s="21">
        <f t="shared" si="14"/>
        <v>25</v>
      </c>
      <c r="EH27" s="21">
        <f t="shared" si="15"/>
        <v>1</v>
      </c>
      <c r="EI27" s="21">
        <f t="shared" si="16"/>
        <v>4</v>
      </c>
      <c r="EJ27" s="21">
        <f t="shared" si="17"/>
        <v>31</v>
      </c>
      <c r="EK27" s="21">
        <f t="shared" si="18"/>
        <v>1</v>
      </c>
      <c r="EL27" s="21">
        <f t="shared" si="19"/>
        <v>6</v>
      </c>
      <c r="EM27" s="16">
        <v>0</v>
      </c>
      <c r="EN27" s="16">
        <v>0</v>
      </c>
      <c r="EO27" s="16">
        <v>4</v>
      </c>
      <c r="EP27" s="16">
        <v>0</v>
      </c>
      <c r="EQ27" s="21">
        <f t="shared" si="20"/>
        <v>4</v>
      </c>
      <c r="ER27" s="21">
        <f t="shared" si="21"/>
        <v>0</v>
      </c>
      <c r="ES27" s="16">
        <v>5</v>
      </c>
      <c r="ET27" s="16">
        <v>0</v>
      </c>
      <c r="EU27" s="16">
        <v>9</v>
      </c>
      <c r="EV27" s="16">
        <v>0</v>
      </c>
      <c r="EW27" s="21">
        <f t="shared" si="22"/>
        <v>14</v>
      </c>
      <c r="EX27" s="21">
        <f t="shared" si="34"/>
        <v>0</v>
      </c>
      <c r="EY27" s="21">
        <f t="shared" si="23"/>
        <v>18</v>
      </c>
      <c r="EZ27" s="21">
        <f t="shared" si="24"/>
        <v>0</v>
      </c>
      <c r="FA27" s="16">
        <v>2</v>
      </c>
      <c r="FB27" s="16">
        <v>0</v>
      </c>
      <c r="FC27" s="21">
        <f t="shared" si="25"/>
        <v>2</v>
      </c>
      <c r="FD27" s="16">
        <v>6</v>
      </c>
      <c r="FE27" s="16">
        <v>1</v>
      </c>
      <c r="FF27" s="16">
        <v>0</v>
      </c>
      <c r="FG27" s="16">
        <v>0</v>
      </c>
      <c r="FH27" s="16">
        <v>1</v>
      </c>
      <c r="FI27" s="16">
        <v>0</v>
      </c>
      <c r="FJ27" s="16">
        <v>46</v>
      </c>
      <c r="FK27" s="16">
        <v>214</v>
      </c>
      <c r="FL27" s="16">
        <v>0</v>
      </c>
      <c r="FM27" s="16">
        <v>11</v>
      </c>
      <c r="FN27" s="16">
        <v>0</v>
      </c>
      <c r="FO27" s="16">
        <v>10</v>
      </c>
      <c r="FP27" s="16">
        <v>1</v>
      </c>
      <c r="FQ27" s="16">
        <v>311</v>
      </c>
      <c r="FR27" s="16">
        <v>462</v>
      </c>
      <c r="FS27" s="21">
        <f t="shared" si="26"/>
        <v>52</v>
      </c>
      <c r="FT27" s="16">
        <v>0</v>
      </c>
      <c r="FU27" s="16">
        <v>0</v>
      </c>
      <c r="FV27" s="16">
        <v>0</v>
      </c>
      <c r="FW27" s="16">
        <v>0</v>
      </c>
      <c r="FX27" s="16">
        <v>0</v>
      </c>
      <c r="FY27" s="16">
        <v>0</v>
      </c>
      <c r="FZ27" s="16">
        <v>0</v>
      </c>
      <c r="GA27" s="16">
        <v>0</v>
      </c>
      <c r="GB27" s="16">
        <v>0</v>
      </c>
      <c r="GC27" s="16">
        <v>0</v>
      </c>
      <c r="GD27" s="16">
        <v>0</v>
      </c>
      <c r="GE27" s="16">
        <v>0</v>
      </c>
      <c r="GF27" s="16">
        <v>0</v>
      </c>
      <c r="GG27" s="16">
        <v>0</v>
      </c>
      <c r="GH27" s="16">
        <v>0</v>
      </c>
      <c r="GI27" s="16">
        <v>0</v>
      </c>
      <c r="GJ27" s="16">
        <v>0</v>
      </c>
      <c r="GK27" s="16">
        <v>0</v>
      </c>
      <c r="GL27" s="16">
        <v>0</v>
      </c>
      <c r="GM27" s="16">
        <v>0</v>
      </c>
      <c r="GN27" s="16">
        <v>0</v>
      </c>
      <c r="GO27" s="16">
        <v>0</v>
      </c>
      <c r="GP27" s="16">
        <v>0</v>
      </c>
      <c r="GQ27" s="16">
        <v>0</v>
      </c>
      <c r="GR27" s="16">
        <v>0</v>
      </c>
      <c r="GS27" s="16">
        <v>0</v>
      </c>
      <c r="GT27" s="16">
        <v>0</v>
      </c>
      <c r="GU27" s="16">
        <v>2</v>
      </c>
      <c r="GV27" s="16">
        <v>0</v>
      </c>
      <c r="GW27" s="16">
        <v>0</v>
      </c>
      <c r="GX27" s="16">
        <v>3</v>
      </c>
      <c r="GY27" s="16" t="s">
        <v>686</v>
      </c>
      <c r="GZ27" s="16" t="s">
        <v>687</v>
      </c>
      <c r="HA27" s="16">
        <v>3</v>
      </c>
      <c r="HB27" s="16" t="s">
        <v>688</v>
      </c>
      <c r="HC27" s="16" t="s">
        <v>689</v>
      </c>
      <c r="HD27" s="16" t="s">
        <v>690</v>
      </c>
      <c r="HE27" s="16">
        <v>1</v>
      </c>
      <c r="HF27" s="16">
        <v>1</v>
      </c>
      <c r="HG27" s="16">
        <v>1</v>
      </c>
      <c r="HH27" s="16">
        <v>0</v>
      </c>
      <c r="HI27" s="16">
        <v>0</v>
      </c>
      <c r="HJ27" s="16">
        <v>3</v>
      </c>
      <c r="HK27" s="16" t="s">
        <v>691</v>
      </c>
      <c r="HL27" s="16" t="s">
        <v>692</v>
      </c>
      <c r="HM27" s="16" t="s">
        <v>693</v>
      </c>
      <c r="HN27" s="16">
        <v>1</v>
      </c>
      <c r="HO27" s="16" t="s">
        <v>694</v>
      </c>
      <c r="HP27" s="16">
        <v>1</v>
      </c>
      <c r="HQ27" s="16" t="s">
        <v>695</v>
      </c>
      <c r="HR27" s="16">
        <v>3</v>
      </c>
      <c r="HS27" s="16" t="s">
        <v>696</v>
      </c>
      <c r="HT27" s="16">
        <v>1</v>
      </c>
      <c r="HU27" s="16">
        <v>0</v>
      </c>
      <c r="HV27" s="16">
        <v>1</v>
      </c>
      <c r="HW27" s="16">
        <v>0</v>
      </c>
      <c r="HX27" s="16">
        <v>0</v>
      </c>
      <c r="HY27" s="16">
        <v>0</v>
      </c>
      <c r="HZ27" s="16">
        <v>0</v>
      </c>
      <c r="IA27" s="16">
        <v>0</v>
      </c>
      <c r="IB27" s="16">
        <v>3</v>
      </c>
      <c r="IC27" s="16">
        <v>3</v>
      </c>
      <c r="ID27" s="16">
        <v>5</v>
      </c>
      <c r="IE27" s="16">
        <v>2</v>
      </c>
      <c r="IF27" s="16">
        <v>2</v>
      </c>
      <c r="IG27" s="16">
        <v>2</v>
      </c>
      <c r="IH27" s="16" t="s">
        <v>697</v>
      </c>
      <c r="II27" s="16">
        <v>0</v>
      </c>
      <c r="IJ27" s="16"/>
      <c r="IK27" s="16">
        <v>368.8</v>
      </c>
      <c r="IL27" s="25">
        <v>15498</v>
      </c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51">
        <v>38806</v>
      </c>
      <c r="IZ27" s="7">
        <v>368.78927699999991</v>
      </c>
      <c r="JA27" s="51">
        <v>15086</v>
      </c>
      <c r="JB27" s="7">
        <v>35.107968</v>
      </c>
      <c r="JC27" s="51">
        <v>4</v>
      </c>
      <c r="JD27" s="51">
        <v>2</v>
      </c>
      <c r="JE27" s="51">
        <v>52</v>
      </c>
      <c r="JF27" s="51">
        <v>15</v>
      </c>
      <c r="JG27" s="51">
        <v>18</v>
      </c>
      <c r="JH27" s="51">
        <v>33</v>
      </c>
      <c r="JI27" s="51">
        <v>0</v>
      </c>
      <c r="JJ27" s="51">
        <v>28.846153846153843</v>
      </c>
      <c r="JK27" s="51">
        <v>23.703509145142533</v>
      </c>
      <c r="JL27" s="51">
        <v>63.46153846153846</v>
      </c>
      <c r="JM27" s="51">
        <v>73.264169229085269</v>
      </c>
      <c r="JN27" s="38">
        <f t="shared" si="38"/>
        <v>17.333333333333332</v>
      </c>
      <c r="JO27" s="34">
        <f t="shared" si="40"/>
        <v>2</v>
      </c>
      <c r="JP27" s="40">
        <v>3</v>
      </c>
      <c r="JQ27" s="37">
        <f t="shared" si="27"/>
        <v>3</v>
      </c>
      <c r="JR27" s="39">
        <f t="shared" si="37"/>
        <v>0</v>
      </c>
      <c r="JS27" s="41">
        <f t="shared" si="28"/>
        <v>33</v>
      </c>
      <c r="JT27" s="43">
        <v>65.933099242470661</v>
      </c>
      <c r="JU27" s="43">
        <f t="shared" si="29"/>
        <v>73.264169229085269</v>
      </c>
      <c r="JV27" s="46">
        <f t="shared" si="30"/>
        <v>7.3310699866146081</v>
      </c>
      <c r="JW27" s="41">
        <f t="shared" si="31"/>
        <v>52</v>
      </c>
      <c r="JX27" s="42">
        <v>5</v>
      </c>
      <c r="JY27" s="40">
        <v>6</v>
      </c>
      <c r="JZ27" s="57">
        <f t="shared" si="32"/>
        <v>17.333333333333332</v>
      </c>
      <c r="KA27" s="40">
        <f t="shared" si="33"/>
        <v>6</v>
      </c>
      <c r="KB27" s="56">
        <f t="shared" si="39"/>
        <v>0</v>
      </c>
    </row>
    <row r="28" spans="1:288" s="8" customFormat="1" ht="38.25" x14ac:dyDescent="0.25">
      <c r="A28" s="4">
        <v>2125</v>
      </c>
      <c r="B28" s="16" t="s">
        <v>212</v>
      </c>
      <c r="C28" s="16" t="s">
        <v>698</v>
      </c>
      <c r="D28" s="16" t="s">
        <v>699</v>
      </c>
      <c r="E28" s="20">
        <v>302</v>
      </c>
      <c r="F28" s="16" t="s">
        <v>700</v>
      </c>
      <c r="G28" s="16">
        <v>25801</v>
      </c>
      <c r="H28" s="16" t="s">
        <v>701</v>
      </c>
      <c r="I28" s="16" t="s">
        <v>702</v>
      </c>
      <c r="J28" s="16" t="s">
        <v>672</v>
      </c>
      <c r="K28" s="16" t="s">
        <v>703</v>
      </c>
      <c r="L28" s="16" t="s">
        <v>375</v>
      </c>
      <c r="M28" s="16"/>
      <c r="N28" s="16">
        <v>317850124</v>
      </c>
      <c r="O28" s="16" t="s">
        <v>704</v>
      </c>
      <c r="P28" s="16" t="s">
        <v>485</v>
      </c>
      <c r="Q28" s="16" t="s">
        <v>705</v>
      </c>
      <c r="R28" s="16" t="s">
        <v>402</v>
      </c>
      <c r="S28" s="16"/>
      <c r="T28" s="16">
        <v>317850132</v>
      </c>
      <c r="U28" s="16" t="s">
        <v>706</v>
      </c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29" t="s">
        <v>777</v>
      </c>
      <c r="AH28" s="16">
        <v>2</v>
      </c>
      <c r="AI28" s="16">
        <v>0</v>
      </c>
      <c r="AJ28" s="21">
        <f t="shared" si="0"/>
        <v>2</v>
      </c>
      <c r="AK28" s="16">
        <v>0</v>
      </c>
      <c r="AL28" s="21">
        <f t="shared" si="1"/>
        <v>2</v>
      </c>
      <c r="AM28" s="16">
        <v>2</v>
      </c>
      <c r="AN28" s="29">
        <v>2</v>
      </c>
      <c r="AO28" s="16">
        <v>0</v>
      </c>
      <c r="AP28" s="16">
        <v>0</v>
      </c>
      <c r="AQ28" s="21">
        <f t="shared" si="2"/>
        <v>2</v>
      </c>
      <c r="AR28" s="29">
        <f t="shared" si="3"/>
        <v>2</v>
      </c>
      <c r="AS28" s="16">
        <v>0</v>
      </c>
      <c r="AT28" s="16">
        <v>0</v>
      </c>
      <c r="AU28" s="21">
        <f t="shared" si="4"/>
        <v>2</v>
      </c>
      <c r="AV28" s="29">
        <f t="shared" si="5"/>
        <v>2</v>
      </c>
      <c r="AW28" s="16">
        <v>0</v>
      </c>
      <c r="AX28" s="16">
        <v>0</v>
      </c>
      <c r="AY28" s="16">
        <v>0</v>
      </c>
      <c r="AZ28" s="16">
        <v>2</v>
      </c>
      <c r="BA28" s="21">
        <f t="shared" si="6"/>
        <v>2</v>
      </c>
      <c r="BB28" s="16">
        <v>0</v>
      </c>
      <c r="BC28" s="16">
        <v>1</v>
      </c>
      <c r="BD28" s="16">
        <v>0</v>
      </c>
      <c r="BE28" s="16">
        <v>0</v>
      </c>
      <c r="BF28" s="16">
        <v>1</v>
      </c>
      <c r="BG28" s="16">
        <v>0</v>
      </c>
      <c r="BH28" s="16">
        <v>0</v>
      </c>
      <c r="BI28" s="16">
        <v>1</v>
      </c>
      <c r="BJ28" s="16">
        <v>1</v>
      </c>
      <c r="BK28" s="16">
        <v>0</v>
      </c>
      <c r="BL28" s="16">
        <v>0</v>
      </c>
      <c r="BM28" s="16">
        <v>0</v>
      </c>
      <c r="BN28" s="16">
        <v>0</v>
      </c>
      <c r="BO28" s="16">
        <v>2</v>
      </c>
      <c r="BP28" s="16">
        <v>0</v>
      </c>
      <c r="BQ28" s="16">
        <v>0</v>
      </c>
      <c r="BR28" s="16">
        <v>1</v>
      </c>
      <c r="BS28" s="16">
        <v>0</v>
      </c>
      <c r="BT28" s="16">
        <v>2</v>
      </c>
      <c r="BU28" s="16">
        <v>1</v>
      </c>
      <c r="BV28" s="16">
        <v>0</v>
      </c>
      <c r="BW28" s="16">
        <v>1</v>
      </c>
      <c r="BX28" s="16">
        <v>1</v>
      </c>
      <c r="BY28" s="16">
        <v>0</v>
      </c>
      <c r="BZ28" s="16">
        <v>0</v>
      </c>
      <c r="CA28" s="16">
        <v>1</v>
      </c>
      <c r="CB28" s="16">
        <v>1</v>
      </c>
      <c r="CC28" s="16">
        <v>0</v>
      </c>
      <c r="CD28" s="16">
        <v>1</v>
      </c>
      <c r="CE28" s="16">
        <v>1</v>
      </c>
      <c r="CF28" s="16">
        <v>2</v>
      </c>
      <c r="CG28" s="16">
        <v>2</v>
      </c>
      <c r="CH28" s="16">
        <v>1</v>
      </c>
      <c r="CI28" s="16">
        <v>2</v>
      </c>
      <c r="CJ28" s="16">
        <v>1</v>
      </c>
      <c r="CK28" s="16" t="s">
        <v>707</v>
      </c>
      <c r="CL28" s="16">
        <v>0</v>
      </c>
      <c r="CM28" s="16">
        <v>0</v>
      </c>
      <c r="CN28" s="16">
        <v>0</v>
      </c>
      <c r="CO28" s="16">
        <v>0</v>
      </c>
      <c r="CP28" s="16">
        <v>0</v>
      </c>
      <c r="CQ28" s="16">
        <v>0</v>
      </c>
      <c r="CR28" s="16"/>
      <c r="CS28" s="16">
        <v>0</v>
      </c>
      <c r="CT28" s="16">
        <v>0</v>
      </c>
      <c r="CU28" s="16">
        <v>0</v>
      </c>
      <c r="CV28" s="16">
        <v>2</v>
      </c>
      <c r="CW28" s="16">
        <v>0</v>
      </c>
      <c r="CX28" s="16">
        <v>0</v>
      </c>
      <c r="CY28" s="29">
        <f t="shared" si="7"/>
        <v>11</v>
      </c>
      <c r="CZ28" s="21">
        <f t="shared" si="8"/>
        <v>0</v>
      </c>
      <c r="DA28" s="29">
        <f t="shared" si="9"/>
        <v>11</v>
      </c>
      <c r="DB28" s="29">
        <f t="shared" si="10"/>
        <v>11</v>
      </c>
      <c r="DC28" s="16">
        <v>0</v>
      </c>
      <c r="DD28" s="16">
        <v>0</v>
      </c>
      <c r="DE28" s="16">
        <v>0</v>
      </c>
      <c r="DF28" s="16">
        <v>0</v>
      </c>
      <c r="DG28" s="16">
        <v>0</v>
      </c>
      <c r="DH28" s="16"/>
      <c r="DI28" s="16"/>
      <c r="DJ28" s="28">
        <v>39217</v>
      </c>
      <c r="DK28" s="16" t="s">
        <v>708</v>
      </c>
      <c r="DL28" s="16">
        <v>0</v>
      </c>
      <c r="DM28" s="16"/>
      <c r="DN28" s="16">
        <v>1</v>
      </c>
      <c r="DO28" s="16">
        <v>0</v>
      </c>
      <c r="DP28" s="16">
        <v>0</v>
      </c>
      <c r="DQ28" s="16"/>
      <c r="DR28" s="16">
        <v>0</v>
      </c>
      <c r="DS28" s="16">
        <v>2</v>
      </c>
      <c r="DT28" s="16">
        <v>1</v>
      </c>
      <c r="DU28" s="16">
        <v>2</v>
      </c>
      <c r="DV28" s="16">
        <v>0</v>
      </c>
      <c r="DW28" s="16">
        <v>1</v>
      </c>
      <c r="DX28" s="21">
        <f t="shared" si="11"/>
        <v>2</v>
      </c>
      <c r="DY28" s="21">
        <f t="shared" si="12"/>
        <v>2</v>
      </c>
      <c r="DZ28" s="21">
        <f t="shared" si="13"/>
        <v>2</v>
      </c>
      <c r="EA28" s="16">
        <v>1</v>
      </c>
      <c r="EB28" s="16">
        <v>0</v>
      </c>
      <c r="EC28" s="16">
        <v>0</v>
      </c>
      <c r="ED28" s="16">
        <v>3</v>
      </c>
      <c r="EE28" s="16">
        <v>0</v>
      </c>
      <c r="EF28" s="16">
        <v>0</v>
      </c>
      <c r="EG28" s="21">
        <f t="shared" si="14"/>
        <v>4</v>
      </c>
      <c r="EH28" s="21">
        <f t="shared" si="15"/>
        <v>0</v>
      </c>
      <c r="EI28" s="21">
        <f t="shared" si="16"/>
        <v>0</v>
      </c>
      <c r="EJ28" s="21">
        <f t="shared" si="17"/>
        <v>6</v>
      </c>
      <c r="EK28" s="21">
        <f t="shared" si="18"/>
        <v>2</v>
      </c>
      <c r="EL28" s="21">
        <f t="shared" si="19"/>
        <v>2</v>
      </c>
      <c r="EM28" s="16">
        <v>1</v>
      </c>
      <c r="EN28" s="16">
        <v>0</v>
      </c>
      <c r="EO28" s="16">
        <v>6</v>
      </c>
      <c r="EP28" s="16">
        <v>0</v>
      </c>
      <c r="EQ28" s="21">
        <f t="shared" si="20"/>
        <v>7</v>
      </c>
      <c r="ER28" s="21">
        <f t="shared" si="21"/>
        <v>0</v>
      </c>
      <c r="ES28" s="16">
        <v>0</v>
      </c>
      <c r="ET28" s="16">
        <v>0</v>
      </c>
      <c r="EU28" s="16">
        <v>2</v>
      </c>
      <c r="EV28" s="16">
        <v>0</v>
      </c>
      <c r="EW28" s="21">
        <f t="shared" si="22"/>
        <v>2</v>
      </c>
      <c r="EX28" s="21">
        <f t="shared" si="34"/>
        <v>0</v>
      </c>
      <c r="EY28" s="21">
        <f t="shared" si="23"/>
        <v>9</v>
      </c>
      <c r="EZ28" s="21">
        <f t="shared" si="24"/>
        <v>0</v>
      </c>
      <c r="FA28" s="16">
        <v>0</v>
      </c>
      <c r="FB28" s="16">
        <v>0</v>
      </c>
      <c r="FC28" s="21">
        <f t="shared" si="25"/>
        <v>0</v>
      </c>
      <c r="FD28" s="16">
        <v>0</v>
      </c>
      <c r="FE28" s="16">
        <v>2</v>
      </c>
      <c r="FF28" s="16">
        <v>2</v>
      </c>
      <c r="FG28" s="16">
        <v>0</v>
      </c>
      <c r="FH28" s="16">
        <v>1</v>
      </c>
      <c r="FI28" s="16">
        <v>0</v>
      </c>
      <c r="FJ28" s="16">
        <v>6</v>
      </c>
      <c r="FK28" s="16">
        <v>0</v>
      </c>
      <c r="FL28" s="16">
        <v>0</v>
      </c>
      <c r="FM28" s="16">
        <v>0</v>
      </c>
      <c r="FN28" s="16">
        <v>0</v>
      </c>
      <c r="FO28" s="16">
        <v>0</v>
      </c>
      <c r="FP28" s="16">
        <v>0</v>
      </c>
      <c r="FQ28" s="16">
        <v>31</v>
      </c>
      <c r="FR28" s="16">
        <v>76</v>
      </c>
      <c r="FS28" s="21">
        <f t="shared" si="26"/>
        <v>17</v>
      </c>
      <c r="FT28" s="16">
        <v>1</v>
      </c>
      <c r="FU28" s="16">
        <v>0</v>
      </c>
      <c r="FV28" s="16">
        <v>0</v>
      </c>
      <c r="FW28" s="16">
        <v>0</v>
      </c>
      <c r="FX28" s="16">
        <v>1</v>
      </c>
      <c r="FY28" s="16">
        <v>0</v>
      </c>
      <c r="FZ28" s="16">
        <v>0</v>
      </c>
      <c r="GA28" s="16">
        <v>0</v>
      </c>
      <c r="GB28" s="16">
        <v>0</v>
      </c>
      <c r="GC28" s="16">
        <v>0</v>
      </c>
      <c r="GD28" s="16">
        <v>0</v>
      </c>
      <c r="GE28" s="16">
        <v>0</v>
      </c>
      <c r="GF28" s="16">
        <v>0</v>
      </c>
      <c r="GG28" s="16">
        <v>0</v>
      </c>
      <c r="GH28" s="16">
        <v>0</v>
      </c>
      <c r="GI28" s="16">
        <v>0</v>
      </c>
      <c r="GJ28" s="16">
        <v>0</v>
      </c>
      <c r="GK28" s="16">
        <v>0</v>
      </c>
      <c r="GL28" s="16">
        <v>0</v>
      </c>
      <c r="GM28" s="16">
        <v>0</v>
      </c>
      <c r="GN28" s="16">
        <v>0</v>
      </c>
      <c r="GO28" s="16">
        <v>0</v>
      </c>
      <c r="GP28" s="16">
        <v>0</v>
      </c>
      <c r="GQ28" s="16">
        <v>0</v>
      </c>
      <c r="GR28" s="16">
        <v>0</v>
      </c>
      <c r="GS28" s="16">
        <v>0</v>
      </c>
      <c r="GT28" s="16">
        <v>0</v>
      </c>
      <c r="GU28" s="16">
        <v>0</v>
      </c>
      <c r="GV28" s="16">
        <v>0</v>
      </c>
      <c r="GW28" s="16">
        <v>0</v>
      </c>
      <c r="GX28" s="16">
        <v>2</v>
      </c>
      <c r="GY28" s="16">
        <v>0</v>
      </c>
      <c r="GZ28" s="16" t="s">
        <v>709</v>
      </c>
      <c r="HA28" s="16">
        <v>2</v>
      </c>
      <c r="HB28" s="16">
        <v>0</v>
      </c>
      <c r="HC28" s="16">
        <v>0</v>
      </c>
      <c r="HD28" s="16">
        <v>0</v>
      </c>
      <c r="HE28" s="16">
        <v>1</v>
      </c>
      <c r="HF28" s="16">
        <v>1</v>
      </c>
      <c r="HG28" s="16">
        <v>1</v>
      </c>
      <c r="HH28" s="16">
        <v>0</v>
      </c>
      <c r="HI28" s="16">
        <v>0</v>
      </c>
      <c r="HJ28" s="16">
        <v>2</v>
      </c>
      <c r="HK28" s="16">
        <v>0</v>
      </c>
      <c r="HL28" s="16">
        <v>0</v>
      </c>
      <c r="HM28" s="16"/>
      <c r="HN28" s="16">
        <v>2</v>
      </c>
      <c r="HO28" s="16">
        <v>0</v>
      </c>
      <c r="HP28" s="16">
        <v>0</v>
      </c>
      <c r="HQ28" s="16">
        <v>0</v>
      </c>
      <c r="HR28" s="16">
        <v>2</v>
      </c>
      <c r="HS28" s="16"/>
      <c r="HT28" s="16">
        <v>1</v>
      </c>
      <c r="HU28" s="16">
        <v>0</v>
      </c>
      <c r="HV28" s="16">
        <v>1</v>
      </c>
      <c r="HW28" s="16">
        <v>1</v>
      </c>
      <c r="HX28" s="16">
        <v>1</v>
      </c>
      <c r="HY28" s="16">
        <v>0</v>
      </c>
      <c r="HZ28" s="16">
        <v>3</v>
      </c>
      <c r="IA28" s="16" t="s">
        <v>742</v>
      </c>
      <c r="IB28" s="16">
        <v>1</v>
      </c>
      <c r="IC28" s="16">
        <v>3</v>
      </c>
      <c r="ID28" s="16">
        <v>0</v>
      </c>
      <c r="IE28" s="16">
        <v>0</v>
      </c>
      <c r="IF28" s="16">
        <v>0</v>
      </c>
      <c r="IG28" s="16">
        <v>0</v>
      </c>
      <c r="IH28" s="16">
        <v>0</v>
      </c>
      <c r="II28" s="16">
        <v>0</v>
      </c>
      <c r="IJ28" s="16">
        <v>25826</v>
      </c>
      <c r="IK28" s="16">
        <v>495.94</v>
      </c>
      <c r="IL28" s="16">
        <v>11956</v>
      </c>
      <c r="IM28" s="16">
        <v>41.44</v>
      </c>
      <c r="IN28" s="16">
        <v>3</v>
      </c>
      <c r="IO28" s="16">
        <v>1</v>
      </c>
      <c r="IP28" s="16">
        <v>48</v>
      </c>
      <c r="IQ28" s="16">
        <v>8</v>
      </c>
      <c r="IR28" s="16">
        <v>28</v>
      </c>
      <c r="IS28" s="16">
        <v>36</v>
      </c>
      <c r="IT28" s="16">
        <v>0</v>
      </c>
      <c r="IU28" s="16">
        <v>0.16</v>
      </c>
      <c r="IV28" s="16">
        <v>0.57999999999999996</v>
      </c>
      <c r="IW28" s="16">
        <v>0.75</v>
      </c>
      <c r="IX28" s="16">
        <v>0.86</v>
      </c>
      <c r="IY28" s="51">
        <v>25811</v>
      </c>
      <c r="IZ28" s="7">
        <v>495.90818399999989</v>
      </c>
      <c r="JA28" s="51">
        <v>11956</v>
      </c>
      <c r="JB28" s="7">
        <v>41.436686000000002</v>
      </c>
      <c r="JC28" s="51">
        <v>4</v>
      </c>
      <c r="JD28" s="51">
        <v>1</v>
      </c>
      <c r="JE28" s="51">
        <v>48</v>
      </c>
      <c r="JF28" s="51">
        <v>8</v>
      </c>
      <c r="JG28" s="51">
        <v>24</v>
      </c>
      <c r="JH28" s="51">
        <v>32</v>
      </c>
      <c r="JI28" s="51">
        <v>0</v>
      </c>
      <c r="JJ28" s="51">
        <v>16.666666666666664</v>
      </c>
      <c r="JK28" s="51">
        <v>20.111605982288051</v>
      </c>
      <c r="JL28" s="51">
        <v>66.666666666666657</v>
      </c>
      <c r="JM28" s="51">
        <v>79.558134495316196</v>
      </c>
      <c r="JN28" s="38">
        <f t="shared" si="38"/>
        <v>8.5</v>
      </c>
      <c r="JO28" s="34">
        <f t="shared" si="40"/>
        <v>1</v>
      </c>
      <c r="JP28" s="40">
        <v>2</v>
      </c>
      <c r="JQ28" s="37">
        <f t="shared" si="27"/>
        <v>2</v>
      </c>
      <c r="JR28" s="39">
        <f t="shared" si="37"/>
        <v>0</v>
      </c>
      <c r="JS28" s="41">
        <f t="shared" si="28"/>
        <v>32</v>
      </c>
      <c r="JT28" s="43">
        <v>77.534332444088108</v>
      </c>
      <c r="JU28" s="43">
        <f t="shared" si="29"/>
        <v>79.558134495316196</v>
      </c>
      <c r="JV28" s="46">
        <f t="shared" si="30"/>
        <v>2.0238020512280883</v>
      </c>
      <c r="JW28" s="41">
        <f t="shared" si="31"/>
        <v>48</v>
      </c>
      <c r="JX28" s="42">
        <v>2</v>
      </c>
      <c r="JY28" s="40">
        <v>2</v>
      </c>
      <c r="JZ28" s="57">
        <f t="shared" si="32"/>
        <v>8.5</v>
      </c>
      <c r="KA28" s="40">
        <f t="shared" si="33"/>
        <v>4</v>
      </c>
      <c r="KB28" s="56">
        <f t="shared" si="39"/>
        <v>0</v>
      </c>
    </row>
    <row r="29" spans="1:288" s="8" customFormat="1" ht="25.5" x14ac:dyDescent="0.25">
      <c r="A29" s="4">
        <v>2126</v>
      </c>
      <c r="B29" s="16" t="s">
        <v>212</v>
      </c>
      <c r="C29" s="16" t="s">
        <v>710</v>
      </c>
      <c r="D29" s="16" t="s">
        <v>499</v>
      </c>
      <c r="E29" s="20">
        <v>700</v>
      </c>
      <c r="F29" s="16" t="s">
        <v>711</v>
      </c>
      <c r="G29" s="16">
        <v>25917</v>
      </c>
      <c r="H29" s="16" t="s">
        <v>712</v>
      </c>
      <c r="I29" s="16" t="s">
        <v>713</v>
      </c>
      <c r="J29" s="16" t="s">
        <v>218</v>
      </c>
      <c r="K29" s="16" t="s">
        <v>714</v>
      </c>
      <c r="L29" s="16" t="s">
        <v>715</v>
      </c>
      <c r="M29" s="16" t="s">
        <v>654</v>
      </c>
      <c r="N29" s="16">
        <v>317830151</v>
      </c>
      <c r="O29" s="16" t="s">
        <v>716</v>
      </c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 t="s">
        <v>714</v>
      </c>
      <c r="AC29" s="16" t="s">
        <v>715</v>
      </c>
      <c r="AD29" s="16" t="s">
        <v>654</v>
      </c>
      <c r="AE29" s="16">
        <v>317830151</v>
      </c>
      <c r="AF29" s="16" t="s">
        <v>716</v>
      </c>
      <c r="AG29" s="29" t="s">
        <v>777</v>
      </c>
      <c r="AH29" s="16">
        <v>2</v>
      </c>
      <c r="AI29" s="16">
        <v>2</v>
      </c>
      <c r="AJ29" s="21">
        <f t="shared" si="0"/>
        <v>4</v>
      </c>
      <c r="AK29" s="16">
        <v>0</v>
      </c>
      <c r="AL29" s="21">
        <f t="shared" si="1"/>
        <v>4</v>
      </c>
      <c r="AM29" s="16">
        <v>4</v>
      </c>
      <c r="AN29" s="29">
        <v>2</v>
      </c>
      <c r="AO29" s="16">
        <v>0</v>
      </c>
      <c r="AP29" s="29">
        <v>0</v>
      </c>
      <c r="AQ29" s="21">
        <f t="shared" si="2"/>
        <v>4</v>
      </c>
      <c r="AR29" s="29">
        <f t="shared" si="3"/>
        <v>2</v>
      </c>
      <c r="AS29" s="16">
        <v>0</v>
      </c>
      <c r="AT29" s="29">
        <v>0</v>
      </c>
      <c r="AU29" s="21">
        <f t="shared" si="4"/>
        <v>4</v>
      </c>
      <c r="AV29" s="29">
        <f t="shared" si="5"/>
        <v>2</v>
      </c>
      <c r="AW29" s="16">
        <v>0</v>
      </c>
      <c r="AX29" s="16">
        <v>0</v>
      </c>
      <c r="AY29" s="16">
        <v>2</v>
      </c>
      <c r="AZ29" s="16">
        <v>2</v>
      </c>
      <c r="BA29" s="21">
        <f t="shared" si="6"/>
        <v>4</v>
      </c>
      <c r="BB29" s="16">
        <v>0</v>
      </c>
      <c r="BC29" s="16">
        <v>1</v>
      </c>
      <c r="BD29" s="16">
        <v>0</v>
      </c>
      <c r="BE29" s="16">
        <v>0</v>
      </c>
      <c r="BF29" s="16">
        <v>3</v>
      </c>
      <c r="BG29" s="16">
        <v>0</v>
      </c>
      <c r="BH29" s="16">
        <v>0</v>
      </c>
      <c r="BI29" s="16">
        <v>2</v>
      </c>
      <c r="BJ29" s="16">
        <v>2</v>
      </c>
      <c r="BK29" s="16">
        <v>0</v>
      </c>
      <c r="BL29" s="16">
        <v>0</v>
      </c>
      <c r="BM29" s="16">
        <v>0</v>
      </c>
      <c r="BN29" s="16">
        <v>0</v>
      </c>
      <c r="BO29" s="16">
        <v>3</v>
      </c>
      <c r="BP29" s="16">
        <v>1</v>
      </c>
      <c r="BQ29" s="16">
        <v>0</v>
      </c>
      <c r="BR29" s="16">
        <v>0</v>
      </c>
      <c r="BS29" s="16">
        <v>1</v>
      </c>
      <c r="BT29" s="16">
        <v>1</v>
      </c>
      <c r="BU29" s="16">
        <v>1</v>
      </c>
      <c r="BV29" s="16">
        <v>0</v>
      </c>
      <c r="BW29" s="16">
        <v>0</v>
      </c>
      <c r="BX29" s="16">
        <v>0</v>
      </c>
      <c r="BY29" s="16">
        <v>0</v>
      </c>
      <c r="BZ29" s="16">
        <v>0</v>
      </c>
      <c r="CA29" s="16">
        <v>0</v>
      </c>
      <c r="CB29" s="16">
        <v>1</v>
      </c>
      <c r="CC29" s="16">
        <v>0</v>
      </c>
      <c r="CD29" s="16">
        <v>1</v>
      </c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>
        <v>1</v>
      </c>
      <c r="CP29" s="16">
        <v>6</v>
      </c>
      <c r="CQ29" s="16"/>
      <c r="CR29" s="16"/>
      <c r="CS29" s="16">
        <v>1</v>
      </c>
      <c r="CT29" s="16"/>
      <c r="CU29" s="16" t="s">
        <v>717</v>
      </c>
      <c r="CV29" s="16"/>
      <c r="CW29" s="16"/>
      <c r="CX29" s="16"/>
      <c r="CY29" s="29">
        <f t="shared" si="7"/>
        <v>1</v>
      </c>
      <c r="CZ29" s="29">
        <f t="shared" si="8"/>
        <v>6</v>
      </c>
      <c r="DA29" s="29">
        <f t="shared" si="9"/>
        <v>7</v>
      </c>
      <c r="DB29" s="29">
        <f t="shared" si="10"/>
        <v>8</v>
      </c>
      <c r="DC29" s="16">
        <v>1</v>
      </c>
      <c r="DD29" s="16">
        <v>16</v>
      </c>
      <c r="DE29" s="16" t="s">
        <v>718</v>
      </c>
      <c r="DF29" s="16">
        <v>0</v>
      </c>
      <c r="DG29" s="16">
        <v>0</v>
      </c>
      <c r="DH29" s="16"/>
      <c r="DI29" s="16"/>
      <c r="DJ29" s="16" t="s">
        <v>741</v>
      </c>
      <c r="DK29" s="16"/>
      <c r="DL29" s="16">
        <v>0</v>
      </c>
      <c r="DM29" s="16">
        <v>0</v>
      </c>
      <c r="DN29" s="16"/>
      <c r="DO29" s="16">
        <v>2</v>
      </c>
      <c r="DP29" s="16">
        <v>2</v>
      </c>
      <c r="DQ29" s="16"/>
      <c r="DR29" s="16">
        <v>1</v>
      </c>
      <c r="DS29" s="16">
        <v>0</v>
      </c>
      <c r="DT29" s="16">
        <v>1</v>
      </c>
      <c r="DU29" s="16">
        <v>4</v>
      </c>
      <c r="DV29" s="16">
        <v>0</v>
      </c>
      <c r="DW29" s="16">
        <v>3</v>
      </c>
      <c r="DX29" s="21">
        <f t="shared" si="11"/>
        <v>5</v>
      </c>
      <c r="DY29" s="21">
        <f t="shared" si="12"/>
        <v>0</v>
      </c>
      <c r="DZ29" s="21">
        <f t="shared" si="13"/>
        <v>4</v>
      </c>
      <c r="EA29" s="16">
        <v>1</v>
      </c>
      <c r="EB29" s="16">
        <v>0</v>
      </c>
      <c r="EC29" s="16">
        <v>1</v>
      </c>
      <c r="ED29" s="16">
        <v>2</v>
      </c>
      <c r="EE29" s="16">
        <v>0</v>
      </c>
      <c r="EF29" s="16">
        <v>1</v>
      </c>
      <c r="EG29" s="21">
        <f t="shared" si="14"/>
        <v>3</v>
      </c>
      <c r="EH29" s="21">
        <f t="shared" si="15"/>
        <v>0</v>
      </c>
      <c r="EI29" s="21">
        <f t="shared" si="16"/>
        <v>2</v>
      </c>
      <c r="EJ29" s="21">
        <f t="shared" si="17"/>
        <v>8</v>
      </c>
      <c r="EK29" s="21">
        <f t="shared" si="18"/>
        <v>0</v>
      </c>
      <c r="EL29" s="21">
        <f t="shared" si="19"/>
        <v>6</v>
      </c>
      <c r="EM29" s="16">
        <v>0</v>
      </c>
      <c r="EN29" s="16">
        <v>0</v>
      </c>
      <c r="EO29" s="16">
        <v>3</v>
      </c>
      <c r="EP29" s="16">
        <v>0</v>
      </c>
      <c r="EQ29" s="21">
        <f t="shared" si="20"/>
        <v>3</v>
      </c>
      <c r="ER29" s="21">
        <f t="shared" si="21"/>
        <v>0</v>
      </c>
      <c r="ES29" s="16">
        <v>1</v>
      </c>
      <c r="ET29" s="16">
        <v>0</v>
      </c>
      <c r="EU29" s="16">
        <v>2</v>
      </c>
      <c r="EV29" s="16">
        <v>0</v>
      </c>
      <c r="EW29" s="21">
        <f t="shared" si="22"/>
        <v>3</v>
      </c>
      <c r="EX29" s="21">
        <f t="shared" si="34"/>
        <v>0</v>
      </c>
      <c r="EY29" s="21">
        <f t="shared" si="23"/>
        <v>6</v>
      </c>
      <c r="EZ29" s="21">
        <f t="shared" si="24"/>
        <v>0</v>
      </c>
      <c r="FA29" s="16">
        <v>0</v>
      </c>
      <c r="FB29" s="16">
        <v>0</v>
      </c>
      <c r="FC29" s="21">
        <f t="shared" si="25"/>
        <v>0</v>
      </c>
      <c r="FD29" s="16">
        <v>2</v>
      </c>
      <c r="FE29" s="16">
        <v>2</v>
      </c>
      <c r="FF29" s="16">
        <v>0</v>
      </c>
      <c r="FG29" s="16">
        <v>0</v>
      </c>
      <c r="FH29" s="16">
        <v>1</v>
      </c>
      <c r="FI29" s="16">
        <v>0</v>
      </c>
      <c r="FJ29" s="16">
        <v>3</v>
      </c>
      <c r="FK29" s="16">
        <v>1</v>
      </c>
      <c r="FL29" s="16">
        <v>0</v>
      </c>
      <c r="FM29" s="16">
        <v>0</v>
      </c>
      <c r="FN29" s="16">
        <v>0</v>
      </c>
      <c r="FO29" s="16">
        <v>0</v>
      </c>
      <c r="FP29" s="16">
        <v>0</v>
      </c>
      <c r="FQ29" s="16">
        <v>78</v>
      </c>
      <c r="FR29" s="16">
        <v>6</v>
      </c>
      <c r="FS29" s="21">
        <f t="shared" si="26"/>
        <v>14</v>
      </c>
      <c r="FT29" s="16">
        <v>0</v>
      </c>
      <c r="FU29" s="16">
        <v>0</v>
      </c>
      <c r="FV29" s="16">
        <v>0</v>
      </c>
      <c r="FW29" s="16">
        <v>0</v>
      </c>
      <c r="FX29" s="16">
        <v>0</v>
      </c>
      <c r="FY29" s="16">
        <v>0</v>
      </c>
      <c r="FZ29" s="16">
        <v>0</v>
      </c>
      <c r="GA29" s="16">
        <v>0</v>
      </c>
      <c r="GB29" s="16">
        <v>0</v>
      </c>
      <c r="GC29" s="16">
        <v>0</v>
      </c>
      <c r="GD29" s="16">
        <v>0</v>
      </c>
      <c r="GE29" s="16">
        <v>0</v>
      </c>
      <c r="GF29" s="16">
        <v>0</v>
      </c>
      <c r="GG29" s="16">
        <v>0</v>
      </c>
      <c r="GH29" s="16">
        <v>0</v>
      </c>
      <c r="GI29" s="16">
        <v>0</v>
      </c>
      <c r="GJ29" s="16">
        <v>0</v>
      </c>
      <c r="GK29" s="16">
        <v>0</v>
      </c>
      <c r="GL29" s="16">
        <v>0</v>
      </c>
      <c r="GM29" s="16">
        <v>0</v>
      </c>
      <c r="GN29" s="16">
        <v>0</v>
      </c>
      <c r="GO29" s="16">
        <v>0</v>
      </c>
      <c r="GP29" s="16">
        <v>0</v>
      </c>
      <c r="GQ29" s="16">
        <v>0</v>
      </c>
      <c r="GR29" s="16">
        <v>0</v>
      </c>
      <c r="GS29" s="16">
        <v>0</v>
      </c>
      <c r="GT29" s="16">
        <v>0</v>
      </c>
      <c r="GU29" s="16">
        <v>0</v>
      </c>
      <c r="GV29" s="16">
        <v>0</v>
      </c>
      <c r="GW29" s="16">
        <v>0</v>
      </c>
      <c r="GX29" s="16">
        <v>4</v>
      </c>
      <c r="GY29" s="16" t="s">
        <v>719</v>
      </c>
      <c r="GZ29" s="16">
        <v>0</v>
      </c>
      <c r="HA29" s="16">
        <v>2</v>
      </c>
      <c r="HB29" s="16">
        <v>0</v>
      </c>
      <c r="HC29" s="16" t="s">
        <v>720</v>
      </c>
      <c r="HD29" s="16">
        <v>0</v>
      </c>
      <c r="HE29" s="16"/>
      <c r="HF29" s="16"/>
      <c r="HG29" s="16"/>
      <c r="HH29" s="16"/>
      <c r="HI29" s="16">
        <v>0</v>
      </c>
      <c r="HJ29" s="16"/>
      <c r="HK29" s="16">
        <v>0</v>
      </c>
      <c r="HL29" s="16">
        <v>0</v>
      </c>
      <c r="HM29" s="16"/>
      <c r="HN29" s="16"/>
      <c r="HO29" s="16">
        <v>0</v>
      </c>
      <c r="HP29" s="16">
        <v>0</v>
      </c>
      <c r="HQ29" s="16">
        <v>0</v>
      </c>
      <c r="HR29" s="16">
        <v>1</v>
      </c>
      <c r="HS29" s="16"/>
      <c r="HT29" s="16">
        <v>0</v>
      </c>
      <c r="HU29" s="16">
        <v>0</v>
      </c>
      <c r="HV29" s="16">
        <v>1</v>
      </c>
      <c r="HW29" s="16">
        <v>0</v>
      </c>
      <c r="HX29" s="16">
        <v>0</v>
      </c>
      <c r="HY29" s="16">
        <v>0</v>
      </c>
      <c r="HZ29" s="16">
        <v>0</v>
      </c>
      <c r="IA29" s="16">
        <v>0</v>
      </c>
      <c r="IB29" s="16">
        <v>0</v>
      </c>
      <c r="IC29" s="16">
        <v>0</v>
      </c>
      <c r="ID29" s="16">
        <v>0</v>
      </c>
      <c r="IE29" s="16">
        <v>0</v>
      </c>
      <c r="IF29" s="16">
        <v>0</v>
      </c>
      <c r="IG29" s="16">
        <v>0</v>
      </c>
      <c r="IH29" s="16" t="s">
        <v>721</v>
      </c>
      <c r="II29" s="16">
        <v>0</v>
      </c>
      <c r="IJ29" s="25">
        <v>12235</v>
      </c>
      <c r="IK29" s="16">
        <v>291</v>
      </c>
      <c r="IL29" s="25">
        <v>4579</v>
      </c>
      <c r="IM29" s="16">
        <v>36</v>
      </c>
      <c r="IN29" s="16">
        <v>1</v>
      </c>
      <c r="IO29" s="16">
        <v>1</v>
      </c>
      <c r="IP29" s="16">
        <v>15</v>
      </c>
      <c r="IQ29" s="16">
        <v>3</v>
      </c>
      <c r="IR29" s="16">
        <v>12</v>
      </c>
      <c r="IS29" s="16">
        <v>15</v>
      </c>
      <c r="IT29" s="16"/>
      <c r="IU29" s="16">
        <v>1</v>
      </c>
      <c r="IV29" s="16" t="s">
        <v>722</v>
      </c>
      <c r="IW29" s="23">
        <v>1</v>
      </c>
      <c r="IX29" s="23">
        <v>1</v>
      </c>
      <c r="IY29" s="51">
        <v>12212</v>
      </c>
      <c r="IZ29" s="7">
        <v>288.77276299999988</v>
      </c>
      <c r="JA29" s="51">
        <v>4562</v>
      </c>
      <c r="JB29" s="7">
        <v>36.409449000000002</v>
      </c>
      <c r="JC29" s="51">
        <v>1</v>
      </c>
      <c r="JD29" s="51">
        <v>1</v>
      </c>
      <c r="JE29" s="51">
        <v>15</v>
      </c>
      <c r="JF29" s="51">
        <v>2</v>
      </c>
      <c r="JG29" s="51">
        <v>11</v>
      </c>
      <c r="JH29" s="51">
        <v>13</v>
      </c>
      <c r="JI29" s="51">
        <v>0</v>
      </c>
      <c r="JJ29" s="51">
        <v>13.333333333333334</v>
      </c>
      <c r="JK29" s="51">
        <v>13.373179519704223</v>
      </c>
      <c r="JL29" s="51">
        <v>86.666666666666671</v>
      </c>
      <c r="JM29" s="51">
        <v>94.190566026478081</v>
      </c>
      <c r="JN29" s="15">
        <v>-1</v>
      </c>
      <c r="JO29" s="33">
        <v>-1</v>
      </c>
      <c r="JP29" s="40">
        <v>4</v>
      </c>
      <c r="JQ29" s="37">
        <f t="shared" si="27"/>
        <v>4</v>
      </c>
      <c r="JR29" s="39">
        <f t="shared" si="37"/>
        <v>0</v>
      </c>
      <c r="JS29" s="41">
        <f t="shared" si="28"/>
        <v>13</v>
      </c>
      <c r="JT29" s="43">
        <v>94.190566026478081</v>
      </c>
      <c r="JU29" s="43">
        <f t="shared" si="29"/>
        <v>94.190566026478081</v>
      </c>
      <c r="JV29" s="46">
        <f t="shared" si="30"/>
        <v>0</v>
      </c>
      <c r="JW29" s="41">
        <f t="shared" si="31"/>
        <v>15</v>
      </c>
      <c r="JX29" s="42">
        <v>5</v>
      </c>
      <c r="JY29" s="40">
        <v>2</v>
      </c>
      <c r="JZ29" s="57">
        <f t="shared" si="32"/>
        <v>7</v>
      </c>
      <c r="KA29" s="40">
        <f t="shared" si="33"/>
        <v>0</v>
      </c>
      <c r="KB29" s="56">
        <f t="shared" si="39"/>
        <v>0</v>
      </c>
    </row>
  </sheetData>
  <sortState ref="A4:XFD209">
    <sortCondition ref="A4:A209"/>
  </sortState>
  <mergeCells count="30">
    <mergeCell ref="JT1:JV1"/>
    <mergeCell ref="JP1:JR1"/>
    <mergeCell ref="KA1:KB1"/>
    <mergeCell ref="IY1:JM1"/>
    <mergeCell ref="FT1:GM1"/>
    <mergeCell ref="GN1:GT1"/>
    <mergeCell ref="GU1:GW1"/>
    <mergeCell ref="GX1:HD1"/>
    <mergeCell ref="HE1:HI1"/>
    <mergeCell ref="DC1:DI1"/>
    <mergeCell ref="DJ1:DN1"/>
    <mergeCell ref="CS1:CU1"/>
    <mergeCell ref="HJ1:II1"/>
    <mergeCell ref="IJ1:IX1"/>
    <mergeCell ref="DO1:DQ1"/>
    <mergeCell ref="DR1:FS1"/>
    <mergeCell ref="CV1:CX1"/>
    <mergeCell ref="CY1:DB1"/>
    <mergeCell ref="A1:A2"/>
    <mergeCell ref="B1:B2"/>
    <mergeCell ref="C1:AF1"/>
    <mergeCell ref="CP1:CR1"/>
    <mergeCell ref="AH1:AL1"/>
    <mergeCell ref="AM1:AV1"/>
    <mergeCell ref="AW1:BA1"/>
    <mergeCell ref="BB1:BH1"/>
    <mergeCell ref="BI1:BK1"/>
    <mergeCell ref="BL1:BQ1"/>
    <mergeCell ref="BR1:CD1"/>
    <mergeCell ref="CE1:CO1"/>
  </mergeCells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 - Dotazník pro ÚÚP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Dotazníky</dc:title>
  <dc:creator>Zdenka Hladišová</dc:creator>
  <cp:lastModifiedBy>Zdenka Hladišová</cp:lastModifiedBy>
  <dcterms:created xsi:type="dcterms:W3CDTF">2012-03-27T08:26:45Z</dcterms:created>
  <dcterms:modified xsi:type="dcterms:W3CDTF">2012-09-03T08:20:10Z</dcterms:modified>
</cp:coreProperties>
</file>