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4915" windowHeight="11250" tabRatio="907"/>
  </bookViews>
  <sheets>
    <sheet name="B - Dotazník pro ÚÚP" sheetId="1" r:id="rId1"/>
  </sheets>
  <definedNames>
    <definedName name="_xlnm._FilterDatabase" localSheetId="0" hidden="1">'B - Dotazník pro ÚÚP'!$A$3:$KB$18</definedName>
  </definedNames>
  <calcPr calcId="145621"/>
</workbook>
</file>

<file path=xl/calcChain.xml><?xml version="1.0" encoding="utf-8"?>
<calcChain xmlns="http://schemas.openxmlformats.org/spreadsheetml/2006/main">
  <c r="JW4" i="1" l="1"/>
  <c r="JW5" i="1"/>
  <c r="JW6" i="1"/>
  <c r="JW7" i="1"/>
  <c r="JW8" i="1"/>
  <c r="JW9" i="1"/>
  <c r="JW10" i="1"/>
  <c r="JW11" i="1"/>
  <c r="JW12" i="1"/>
  <c r="JW13" i="1"/>
  <c r="JW14" i="1"/>
  <c r="JW15" i="1"/>
  <c r="JW16" i="1"/>
  <c r="JW17" i="1"/>
  <c r="JW18" i="1"/>
  <c r="JU4" i="1"/>
  <c r="JV4" i="1" s="1"/>
  <c r="JU5" i="1"/>
  <c r="JV5" i="1" s="1"/>
  <c r="JU6" i="1"/>
  <c r="JV6" i="1" s="1"/>
  <c r="JU7" i="1"/>
  <c r="JV7" i="1" s="1"/>
  <c r="JU8" i="1"/>
  <c r="JV8" i="1" s="1"/>
  <c r="JU9" i="1"/>
  <c r="JV9" i="1" s="1"/>
  <c r="JU10" i="1"/>
  <c r="JV10" i="1" s="1"/>
  <c r="JU11" i="1"/>
  <c r="JV11" i="1" s="1"/>
  <c r="JU12" i="1"/>
  <c r="JV12" i="1" s="1"/>
  <c r="JU13" i="1"/>
  <c r="JV13" i="1" s="1"/>
  <c r="JU14" i="1"/>
  <c r="JV14" i="1" s="1"/>
  <c r="JU15" i="1"/>
  <c r="JV15" i="1" s="1"/>
  <c r="JU16" i="1"/>
  <c r="JV16" i="1" s="1"/>
  <c r="JU17" i="1"/>
  <c r="JV17" i="1" s="1"/>
  <c r="JU18" i="1"/>
  <c r="JV18" i="1" s="1"/>
  <c r="JQ4" i="1"/>
  <c r="JR4" i="1" s="1"/>
  <c r="JQ5" i="1"/>
  <c r="JR5" i="1" s="1"/>
  <c r="JQ6" i="1"/>
  <c r="JR6" i="1" s="1"/>
  <c r="JQ7" i="1"/>
  <c r="JR7" i="1" s="1"/>
  <c r="JQ8" i="1"/>
  <c r="JR8" i="1" s="1"/>
  <c r="JQ9" i="1"/>
  <c r="JR9" i="1" s="1"/>
  <c r="JQ10" i="1"/>
  <c r="JR10" i="1" s="1"/>
  <c r="JQ11" i="1"/>
  <c r="JR11" i="1" s="1"/>
  <c r="JQ12" i="1"/>
  <c r="JR12" i="1" s="1"/>
  <c r="JQ13" i="1"/>
  <c r="JR13" i="1" s="1"/>
  <c r="JQ14" i="1"/>
  <c r="JR14" i="1" s="1"/>
  <c r="JQ15" i="1"/>
  <c r="JR15" i="1" s="1"/>
  <c r="JQ16" i="1"/>
  <c r="JR16" i="1" s="1"/>
  <c r="JQ17" i="1"/>
  <c r="JR17" i="1" s="1"/>
  <c r="JQ18" i="1"/>
  <c r="JR18" i="1" s="1"/>
  <c r="JS4" i="1"/>
  <c r="JS5" i="1"/>
  <c r="JS6" i="1"/>
  <c r="JS7" i="1"/>
  <c r="JS8" i="1"/>
  <c r="JS9" i="1"/>
  <c r="JS10" i="1"/>
  <c r="JS11" i="1"/>
  <c r="JS12" i="1"/>
  <c r="JS13" i="1"/>
  <c r="JS14" i="1"/>
  <c r="JS15" i="1"/>
  <c r="JS16" i="1"/>
  <c r="JS17" i="1"/>
  <c r="JS18" i="1"/>
  <c r="KB4" i="1" l="1"/>
  <c r="KB5" i="1"/>
  <c r="KB6" i="1"/>
  <c r="KB7" i="1"/>
  <c r="KB8" i="1"/>
  <c r="KB9" i="1"/>
  <c r="KB11" i="1"/>
  <c r="KB12" i="1"/>
  <c r="KB13" i="1"/>
  <c r="KB14" i="1"/>
  <c r="KB15" i="1"/>
  <c r="KB16" i="1"/>
  <c r="KB17" i="1"/>
  <c r="KB18" i="1"/>
  <c r="KA4" i="1"/>
  <c r="KA5" i="1"/>
  <c r="KA6" i="1"/>
  <c r="KA7" i="1"/>
  <c r="KA8" i="1"/>
  <c r="KA9" i="1"/>
  <c r="KA10" i="1"/>
  <c r="KA11" i="1"/>
  <c r="KA12" i="1"/>
  <c r="KA13" i="1"/>
  <c r="KA14" i="1"/>
  <c r="KA15" i="1"/>
  <c r="KA16" i="1"/>
  <c r="KA17" i="1"/>
  <c r="KA18" i="1"/>
  <c r="FC18" i="1" l="1"/>
  <c r="EX18" i="1"/>
  <c r="EW18" i="1"/>
  <c r="ER18" i="1"/>
  <c r="EQ18" i="1"/>
  <c r="EI18" i="1"/>
  <c r="EH18" i="1"/>
  <c r="EG18" i="1"/>
  <c r="DZ18" i="1"/>
  <c r="DY18" i="1"/>
  <c r="DX18" i="1"/>
  <c r="CZ18" i="1"/>
  <c r="CY18" i="1"/>
  <c r="BA18" i="1"/>
  <c r="AR18" i="1"/>
  <c r="AV18" i="1" s="1"/>
  <c r="AQ18" i="1"/>
  <c r="AU18" i="1" s="1"/>
  <c r="AJ18" i="1"/>
  <c r="AL18" i="1" s="1"/>
  <c r="FC17" i="1"/>
  <c r="EX17" i="1"/>
  <c r="EW17" i="1"/>
  <c r="ER17" i="1"/>
  <c r="EQ17" i="1"/>
  <c r="EI17" i="1"/>
  <c r="EH17" i="1"/>
  <c r="EG17" i="1"/>
  <c r="DZ17" i="1"/>
  <c r="DY17" i="1"/>
  <c r="DX17" i="1"/>
  <c r="CZ17" i="1"/>
  <c r="CY17" i="1"/>
  <c r="BA17" i="1"/>
  <c r="AR17" i="1"/>
  <c r="AV17" i="1" s="1"/>
  <c r="AQ17" i="1"/>
  <c r="AU17" i="1" s="1"/>
  <c r="AJ17" i="1"/>
  <c r="AL17" i="1" s="1"/>
  <c r="FC16" i="1"/>
  <c r="EX16" i="1"/>
  <c r="EW16" i="1"/>
  <c r="ER16" i="1"/>
  <c r="EQ16" i="1"/>
  <c r="EI16" i="1"/>
  <c r="EH16" i="1"/>
  <c r="EG16" i="1"/>
  <c r="DZ16" i="1"/>
  <c r="DY16" i="1"/>
  <c r="DX16" i="1"/>
  <c r="CZ16" i="1"/>
  <c r="CY16" i="1"/>
  <c r="BA16" i="1"/>
  <c r="AR16" i="1"/>
  <c r="AV16" i="1" s="1"/>
  <c r="AQ16" i="1"/>
  <c r="AU16" i="1" s="1"/>
  <c r="AJ16" i="1"/>
  <c r="AL16" i="1" s="1"/>
  <c r="FC15" i="1"/>
  <c r="EX15" i="1"/>
  <c r="EW15" i="1"/>
  <c r="ER15" i="1"/>
  <c r="EQ15" i="1"/>
  <c r="EI15" i="1"/>
  <c r="EH15" i="1"/>
  <c r="EG15" i="1"/>
  <c r="DZ15" i="1"/>
  <c r="DY15" i="1"/>
  <c r="DX15" i="1"/>
  <c r="CZ15" i="1"/>
  <c r="CY15" i="1"/>
  <c r="BA15" i="1"/>
  <c r="AR15" i="1"/>
  <c r="AV15" i="1" s="1"/>
  <c r="AQ15" i="1"/>
  <c r="AU15" i="1" s="1"/>
  <c r="AJ15" i="1"/>
  <c r="AL15" i="1" s="1"/>
  <c r="FC14" i="1"/>
  <c r="EX14" i="1"/>
  <c r="EW14" i="1"/>
  <c r="ER14" i="1"/>
  <c r="EQ14" i="1"/>
  <c r="EI14" i="1"/>
  <c r="EH14" i="1"/>
  <c r="EG14" i="1"/>
  <c r="DZ14" i="1"/>
  <c r="DY14" i="1"/>
  <c r="DX14" i="1"/>
  <c r="CZ14" i="1"/>
  <c r="CY14" i="1"/>
  <c r="BA14" i="1"/>
  <c r="AR14" i="1"/>
  <c r="AV14" i="1" s="1"/>
  <c r="AQ14" i="1"/>
  <c r="AU14" i="1" s="1"/>
  <c r="AJ14" i="1"/>
  <c r="AL14" i="1" s="1"/>
  <c r="FC13" i="1"/>
  <c r="EX13" i="1"/>
  <c r="EW13" i="1"/>
  <c r="ER13" i="1"/>
  <c r="EQ13" i="1"/>
  <c r="EI13" i="1"/>
  <c r="EH13" i="1"/>
  <c r="EG13" i="1"/>
  <c r="DZ13" i="1"/>
  <c r="DY13" i="1"/>
  <c r="DX13" i="1"/>
  <c r="CZ13" i="1"/>
  <c r="CY13" i="1"/>
  <c r="BA13" i="1"/>
  <c r="AR13" i="1"/>
  <c r="AV13" i="1" s="1"/>
  <c r="AQ13" i="1"/>
  <c r="AU13" i="1" s="1"/>
  <c r="AJ13" i="1"/>
  <c r="AL13" i="1" s="1"/>
  <c r="FC12" i="1"/>
  <c r="EX12" i="1"/>
  <c r="EW12" i="1"/>
  <c r="ER12" i="1"/>
  <c r="EQ12" i="1"/>
  <c r="EI12" i="1"/>
  <c r="EH12" i="1"/>
  <c r="EG12" i="1"/>
  <c r="DZ12" i="1"/>
  <c r="DY12" i="1"/>
  <c r="DX12" i="1"/>
  <c r="CZ12" i="1"/>
  <c r="CY12" i="1"/>
  <c r="BA12" i="1"/>
  <c r="AR12" i="1"/>
  <c r="AV12" i="1" s="1"/>
  <c r="AQ12" i="1"/>
  <c r="AU12" i="1" s="1"/>
  <c r="AJ12" i="1"/>
  <c r="AL12" i="1" s="1"/>
  <c r="FC11" i="1"/>
  <c r="EX11" i="1"/>
  <c r="EW11" i="1"/>
  <c r="ER11" i="1"/>
  <c r="EQ11" i="1"/>
  <c r="EI11" i="1"/>
  <c r="EH11" i="1"/>
  <c r="EG11" i="1"/>
  <c r="DZ11" i="1"/>
  <c r="DY11" i="1"/>
  <c r="DX11" i="1"/>
  <c r="CZ11" i="1"/>
  <c r="CY11" i="1"/>
  <c r="BA11" i="1"/>
  <c r="AR11" i="1"/>
  <c r="AV11" i="1" s="1"/>
  <c r="AQ11" i="1"/>
  <c r="AU11" i="1" s="1"/>
  <c r="AJ11" i="1"/>
  <c r="AL11" i="1" s="1"/>
  <c r="FC10" i="1"/>
  <c r="EX10" i="1"/>
  <c r="EW10" i="1"/>
  <c r="ER10" i="1"/>
  <c r="EQ10" i="1"/>
  <c r="EI10" i="1"/>
  <c r="EH10" i="1"/>
  <c r="EG10" i="1"/>
  <c r="DZ10" i="1"/>
  <c r="DY10" i="1"/>
  <c r="DX10" i="1"/>
  <c r="CZ10" i="1"/>
  <c r="CY10" i="1"/>
  <c r="BA10" i="1"/>
  <c r="AR10" i="1"/>
  <c r="AV10" i="1" s="1"/>
  <c r="AQ10" i="1"/>
  <c r="AU10" i="1" s="1"/>
  <c r="AJ10" i="1"/>
  <c r="AL10" i="1" s="1"/>
  <c r="FC9" i="1"/>
  <c r="EX9" i="1"/>
  <c r="EW9" i="1"/>
  <c r="ER9" i="1"/>
  <c r="EQ9" i="1"/>
  <c r="EI9" i="1"/>
  <c r="EH9" i="1"/>
  <c r="EG9" i="1"/>
  <c r="DZ9" i="1"/>
  <c r="DY9" i="1"/>
  <c r="DX9" i="1"/>
  <c r="CZ9" i="1"/>
  <c r="CY9" i="1"/>
  <c r="BA9" i="1"/>
  <c r="AR9" i="1"/>
  <c r="AV9" i="1" s="1"/>
  <c r="AQ9" i="1"/>
  <c r="AU9" i="1" s="1"/>
  <c r="AJ9" i="1"/>
  <c r="AL9" i="1" s="1"/>
  <c r="FC8" i="1"/>
  <c r="EX8" i="1"/>
  <c r="EW8" i="1"/>
  <c r="ER8" i="1"/>
  <c r="EQ8" i="1"/>
  <c r="EI8" i="1"/>
  <c r="EH8" i="1"/>
  <c r="EG8" i="1"/>
  <c r="DZ8" i="1"/>
  <c r="DY8" i="1"/>
  <c r="DX8" i="1"/>
  <c r="CZ8" i="1"/>
  <c r="CY8" i="1"/>
  <c r="BA8" i="1"/>
  <c r="AR8" i="1"/>
  <c r="AV8" i="1" s="1"/>
  <c r="AQ8" i="1"/>
  <c r="AU8" i="1" s="1"/>
  <c r="AJ8" i="1"/>
  <c r="AL8" i="1" s="1"/>
  <c r="FC7" i="1"/>
  <c r="EX7" i="1"/>
  <c r="EW7" i="1"/>
  <c r="ER7" i="1"/>
  <c r="EQ7" i="1"/>
  <c r="EI7" i="1"/>
  <c r="EH7" i="1"/>
  <c r="EG7" i="1"/>
  <c r="DZ7" i="1"/>
  <c r="DY7" i="1"/>
  <c r="DX7" i="1"/>
  <c r="CZ7" i="1"/>
  <c r="CY7" i="1"/>
  <c r="BA7" i="1"/>
  <c r="AR7" i="1"/>
  <c r="AV7" i="1" s="1"/>
  <c r="AQ7" i="1"/>
  <c r="AU7" i="1" s="1"/>
  <c r="AJ7" i="1"/>
  <c r="AL7" i="1" s="1"/>
  <c r="FC6" i="1"/>
  <c r="EX6" i="1"/>
  <c r="EW6" i="1"/>
  <c r="ER6" i="1"/>
  <c r="EQ6" i="1"/>
  <c r="EI6" i="1"/>
  <c r="EH6" i="1"/>
  <c r="EG6" i="1"/>
  <c r="DZ6" i="1"/>
  <c r="DY6" i="1"/>
  <c r="DX6" i="1"/>
  <c r="CZ6" i="1"/>
  <c r="CY6" i="1"/>
  <c r="BA6" i="1"/>
  <c r="AR6" i="1"/>
  <c r="AV6" i="1" s="1"/>
  <c r="AQ6" i="1"/>
  <c r="AU6" i="1" s="1"/>
  <c r="AJ6" i="1"/>
  <c r="AL6" i="1" s="1"/>
  <c r="FC5" i="1"/>
  <c r="EX5" i="1"/>
  <c r="EW5" i="1"/>
  <c r="ER5" i="1"/>
  <c r="EQ5" i="1"/>
  <c r="EI5" i="1"/>
  <c r="EH5" i="1"/>
  <c r="EG5" i="1"/>
  <c r="DZ5" i="1"/>
  <c r="DY5" i="1"/>
  <c r="DX5" i="1"/>
  <c r="CZ5" i="1"/>
  <c r="CY5" i="1"/>
  <c r="BA5" i="1"/>
  <c r="AR5" i="1"/>
  <c r="AV5" i="1" s="1"/>
  <c r="AQ5" i="1"/>
  <c r="AU5" i="1" s="1"/>
  <c r="AJ5" i="1"/>
  <c r="AL5" i="1" s="1"/>
  <c r="FC4" i="1"/>
  <c r="EX4" i="1"/>
  <c r="EW4" i="1"/>
  <c r="ER4" i="1"/>
  <c r="EQ4" i="1"/>
  <c r="EI4" i="1"/>
  <c r="EH4" i="1"/>
  <c r="EG4" i="1"/>
  <c r="DZ4" i="1"/>
  <c r="DY4" i="1"/>
  <c r="DX4" i="1"/>
  <c r="CZ4" i="1"/>
  <c r="CY4" i="1"/>
  <c r="BA4" i="1"/>
  <c r="AR4" i="1"/>
  <c r="AV4" i="1" s="1"/>
  <c r="AQ4" i="1"/>
  <c r="AU4" i="1" s="1"/>
  <c r="AJ4" i="1"/>
  <c r="AL4" i="1" s="1"/>
  <c r="EK17" i="1" l="1"/>
  <c r="EY10" i="1"/>
  <c r="EY17" i="1"/>
  <c r="EZ13" i="1"/>
  <c r="DB15" i="1"/>
  <c r="EL8" i="1"/>
  <c r="JO8" i="1" s="1"/>
  <c r="EJ8" i="1"/>
  <c r="DB6" i="1"/>
  <c r="EL11" i="1"/>
  <c r="EK18" i="1"/>
  <c r="EL7" i="1"/>
  <c r="JO7" i="1" s="1"/>
  <c r="EZ14" i="1"/>
  <c r="DB11" i="1"/>
  <c r="EL13" i="1"/>
  <c r="JO13" i="1" s="1"/>
  <c r="EK9" i="1"/>
  <c r="EJ10" i="1"/>
  <c r="DA5" i="1"/>
  <c r="DA6" i="1"/>
  <c r="EK12" i="1"/>
  <c r="EJ13" i="1"/>
  <c r="EJ11" i="1"/>
  <c r="EY4" i="1"/>
  <c r="EK5" i="1"/>
  <c r="EL6" i="1"/>
  <c r="JO6" i="1" s="1"/>
  <c r="EK7" i="1"/>
  <c r="DA8" i="1"/>
  <c r="EY8" i="1"/>
  <c r="EK10" i="1"/>
  <c r="EJ7" i="1"/>
  <c r="EZ4" i="1"/>
  <c r="EZ8" i="1"/>
  <c r="EY9" i="1"/>
  <c r="EY6" i="1"/>
  <c r="EZ9" i="1"/>
  <c r="EL5" i="1"/>
  <c r="EY11" i="1"/>
  <c r="DA15" i="1"/>
  <c r="EZ15" i="1"/>
  <c r="EY16" i="1"/>
  <c r="EJ14" i="1"/>
  <c r="DB17" i="1"/>
  <c r="EL4" i="1"/>
  <c r="JO4" i="1" s="1"/>
  <c r="EJ6" i="1"/>
  <c r="EJ12" i="1"/>
  <c r="EJ18" i="1"/>
  <c r="EK4" i="1"/>
  <c r="EZ5" i="1"/>
  <c r="EK6" i="1"/>
  <c r="EZ12" i="1"/>
  <c r="EY13" i="1"/>
  <c r="EL14" i="1"/>
  <c r="EZ16" i="1"/>
  <c r="EZ17" i="1"/>
  <c r="EY12" i="1"/>
  <c r="EJ15" i="1"/>
  <c r="EJ5" i="1"/>
  <c r="EY18" i="1"/>
  <c r="EJ17" i="1"/>
  <c r="DA14" i="1"/>
  <c r="DB14" i="1"/>
  <c r="EY5" i="1"/>
  <c r="EZ7" i="1"/>
  <c r="EZ10" i="1"/>
  <c r="DB7" i="1"/>
  <c r="EK14" i="1"/>
  <c r="EL16" i="1"/>
  <c r="JO16" i="1" s="1"/>
  <c r="EL18" i="1"/>
  <c r="JO18" i="1" s="1"/>
  <c r="EK15" i="1"/>
  <c r="DA17" i="1"/>
  <c r="EY7" i="1"/>
  <c r="EK8" i="1"/>
  <c r="DA11" i="1"/>
  <c r="EL12" i="1"/>
  <c r="JO12" i="1" s="1"/>
  <c r="EL15" i="1"/>
  <c r="JO15" i="1" s="1"/>
  <c r="EJ4" i="1"/>
  <c r="EZ6" i="1"/>
  <c r="DB8" i="1"/>
  <c r="EK11" i="1"/>
  <c r="EK16" i="1"/>
  <c r="DA7" i="1"/>
  <c r="EL9" i="1"/>
  <c r="JO9" i="1" s="1"/>
  <c r="DB16" i="1"/>
  <c r="DA16" i="1"/>
  <c r="DA12" i="1"/>
  <c r="DB12" i="1"/>
  <c r="DB5" i="1"/>
  <c r="DA18" i="1"/>
  <c r="DB18" i="1"/>
  <c r="DB13" i="1"/>
  <c r="DA13" i="1"/>
  <c r="DB10" i="1"/>
  <c r="DA10" i="1"/>
  <c r="EJ9" i="1"/>
  <c r="EJ16" i="1"/>
  <c r="DB9" i="1"/>
  <c r="DA9" i="1"/>
  <c r="EK13" i="1"/>
  <c r="EY14" i="1"/>
  <c r="EY15" i="1"/>
  <c r="EL17" i="1"/>
  <c r="JO17" i="1" s="1"/>
  <c r="EZ18" i="1"/>
  <c r="DB4" i="1"/>
  <c r="EL10" i="1"/>
  <c r="JO10" i="1" s="1"/>
  <c r="EZ11" i="1"/>
  <c r="DA4" i="1"/>
  <c r="FS9" i="1" l="1"/>
  <c r="FS10" i="1"/>
  <c r="FS7" i="1"/>
  <c r="FS4" i="1"/>
  <c r="FS8" i="1"/>
  <c r="FS11" i="1"/>
  <c r="FS14" i="1"/>
  <c r="FS5" i="1"/>
  <c r="FS13" i="1"/>
  <c r="FS17" i="1"/>
  <c r="FS12" i="1"/>
  <c r="FS6" i="1"/>
  <c r="FS18" i="1"/>
  <c r="FS15" i="1"/>
  <c r="FS16" i="1"/>
  <c r="JN7" i="1" l="1"/>
  <c r="JZ7" i="1"/>
  <c r="JN9" i="1"/>
  <c r="JZ9" i="1"/>
  <c r="JN14" i="1"/>
  <c r="JZ14" i="1"/>
  <c r="JN13" i="1"/>
  <c r="JZ13" i="1"/>
  <c r="JN8" i="1"/>
  <c r="JZ8" i="1"/>
  <c r="JN12" i="1"/>
  <c r="JZ12" i="1"/>
  <c r="JN11" i="1"/>
  <c r="JZ11" i="1"/>
  <c r="JN10" i="1"/>
  <c r="JZ10" i="1"/>
  <c r="JN6" i="1"/>
  <c r="JZ6" i="1"/>
  <c r="JN17" i="1"/>
  <c r="JZ17" i="1"/>
  <c r="JN4" i="1"/>
  <c r="JZ4" i="1"/>
  <c r="JN16" i="1"/>
  <c r="JZ16" i="1"/>
  <c r="JN15" i="1"/>
  <c r="JZ15" i="1"/>
  <c r="JN18" i="1"/>
  <c r="JZ18" i="1"/>
  <c r="JN5" i="1"/>
  <c r="JZ5" i="1"/>
</calcChain>
</file>

<file path=xl/sharedStrings.xml><?xml version="1.0" encoding="utf-8"?>
<sst xmlns="http://schemas.openxmlformats.org/spreadsheetml/2006/main" count="768" uniqueCount="659">
  <si>
    <t>Kraj</t>
  </si>
  <si>
    <t>Identifikační údaje</t>
  </si>
  <si>
    <t>Název úřadu obce s rozšířenou působností</t>
  </si>
  <si>
    <t>Ulice</t>
  </si>
  <si>
    <t>Obec</t>
  </si>
  <si>
    <t>PSČ (bez mezery)</t>
  </si>
  <si>
    <t>ID datové schránky</t>
  </si>
  <si>
    <t>Podatelna-email</t>
  </si>
  <si>
    <t>Odbor</t>
  </si>
  <si>
    <t>Vedoucí odboru - příjmení</t>
  </si>
  <si>
    <t>Vedoucí odboru - jméno</t>
  </si>
  <si>
    <t>Vedoucí odboru - titul</t>
  </si>
  <si>
    <t>Vedoucí odboru - telefon (bez mezer)</t>
  </si>
  <si>
    <t>Vedoucí odboru - email</t>
  </si>
  <si>
    <t>Oddělení 1</t>
  </si>
  <si>
    <t>Vedoucí oddělení 1 - příjmení</t>
  </si>
  <si>
    <t>Vedoucí oddělení 1 - jméno</t>
  </si>
  <si>
    <t>Vedoucí oddělení 1 - titul</t>
  </si>
  <si>
    <t>Vedoucí oddělení 1 - telefon (bez mezer)</t>
  </si>
  <si>
    <t>Vedoucí oddělení 1 - email</t>
  </si>
  <si>
    <t>Oddělení 2</t>
  </si>
  <si>
    <t>Vedoucí oddělení 2 - příjmení</t>
  </si>
  <si>
    <t>Vedoucí oddělení 2 - jméno</t>
  </si>
  <si>
    <t>Vedoucí oddělení 2 - titul</t>
  </si>
  <si>
    <t>Vedoucí oddělení 2 - telefon (bez mezer)</t>
  </si>
  <si>
    <t>Vedoucí oddělení 2 - email</t>
  </si>
  <si>
    <t>Kontaktní osoba - příjmení</t>
  </si>
  <si>
    <t>Kontaktní osoba - jméno</t>
  </si>
  <si>
    <t>Kontaktní osoba - titul</t>
  </si>
  <si>
    <t>Kontaktní osoba - telefon (bez mezer)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</si>
  <si>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</si>
  <si>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</si>
  <si>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</si>
  <si>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Počet ostatních zaměstnanců, kteří nejsou úředníky</t>
  </si>
  <si>
    <t>Pracovní úvazky zaměstnanců útvaru - součtem pracovních úvazků se rozumí součet všech celých, polovičních a zkrácených pracovních úvazků</t>
  </si>
  <si>
    <t>Součet pracovních úvazků úředníků splňujících kvalifikační požadavky pro výkon územně plánovací činnosti - plánovaný</t>
  </si>
  <si>
    <t>Součet pracovních úvazků úředníků splňujících kvalifikační požadavky pro výkon územně plánovací činnosti - skutečný</t>
  </si>
  <si>
    <t>Součet pracovních úvazků ostatních úředníků - plánovaný</t>
  </si>
  <si>
    <t>Součet pracovních úvazků ostatních úředníků - skutečný</t>
  </si>
  <si>
    <t>Součet pracovních úvazků ostatních zaměstnanců, kteří nejsou úředníky - plánovaný</t>
  </si>
  <si>
    <t>Součet pracovních úvazků ostatních zaměstnanců, kteří nejsou úředníky - skutečný</t>
  </si>
  <si>
    <t>Úředníci, kteří prokázali zvláštní odbornou způsobilost zkouškou</t>
  </si>
  <si>
    <t>Vykonanou do 11. 11. 2000 včetně</t>
  </si>
  <si>
    <t>Vykonanou v období od 12. 11. 2000 do 31. 12. 2005 včetně</t>
  </si>
  <si>
    <t>Vykonanou v období od 1. 1. 2006 do 31. 12. 2006 včetně</t>
  </si>
  <si>
    <t>Vykonanou od 1. 1. 2007 včetně</t>
  </si>
  <si>
    <t>Vzdělání úředníků - uvádí se počet úředníků, kteří dosáhli sledované vzdělání jako nejvyšší</t>
  </si>
  <si>
    <t>Střední bez maturitní zkoušky a základní</t>
  </si>
  <si>
    <t>Střední s maturitní zkouškou</t>
  </si>
  <si>
    <t>Vyšší odborné</t>
  </si>
  <si>
    <t>Vysokoškolské bakalářské</t>
  </si>
  <si>
    <t>Vysokoškolské magisterské (vč. doktorandského)</t>
  </si>
  <si>
    <t>Jiné</t>
  </si>
  <si>
    <t>Specifikujte</t>
  </si>
  <si>
    <t>Praxe úředníků - uvede se započitatelná praxe</t>
  </si>
  <si>
    <t>Do 5 let včetně</t>
  </si>
  <si>
    <t>Nad 5 do 10 let včetně</t>
  </si>
  <si>
    <t>Nad 10 let</t>
  </si>
  <si>
    <t>Zařazení úředníků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</si>
  <si>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</si>
  <si>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</si>
  <si>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</si>
  <si>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</si>
  <si>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</si>
  <si>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</si>
  <si>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Programové vybavení útvaru</t>
  </si>
  <si>
    <t>Součet pracovních úvazků úředníků, kteří aktivně spravují data, provádí analýzy a výstupy pro potřeby územního plánování v GIS a/nebo CAD a jsou zařazeni do útvaru</t>
  </si>
  <si>
    <t>Výkon přenesené působnosti úředníky splňujícími kvalifikační požadavky pro výkon územně plánovací činnosti - kvalifikovaný odhad</t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</si>
  <si>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</si>
  <si>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 a vymezení zastavěného území</t>
  </si>
  <si>
    <t>Součet pracovních úvazků, připadajících na pořizování územních studií</t>
  </si>
  <si>
    <t>Součet pracovních úvazků, připadajících na vydávání vyjádření nebo stanovisek nebo závazných stanovisek dotčeného orgánu</t>
  </si>
  <si>
    <t>Součet pracovních úvazků, připadajících na zpracování návrhů na vložení dat, resp. vkládání dat do evidence územně plánovací činnosti</t>
  </si>
  <si>
    <t>Součet pracovních úvazků, připadajících na činnosti dle stavebního zákona výše neuvedené</t>
  </si>
  <si>
    <t>Činnosti specifikujte.</t>
  </si>
  <si>
    <t>Součet pracovních úvazků, připadajících na výkon agendy podle zákona č. 106/1999 Sb.</t>
  </si>
  <si>
    <t>Součet pracovních úvazků, připadajících na činnosti vykonávané v přenesené působnosti dle jiných zákonů než stavebního zákona</t>
  </si>
  <si>
    <t>Součet pracovních úvazků, připadajících na řízení a vedení útvaru</t>
  </si>
  <si>
    <t>Podíl na výkonu přenesené působnosti ostatními úředníky - kvalifikovaný odhad</t>
  </si>
  <si>
    <t>Součet pracovních úvazků, připadajících na činnosti dle stavebního zákona</t>
  </si>
  <si>
    <t>Podíl na výkonu přenesené působnosti ostatními zaměstnanci - kvalifikovaný odhad</t>
  </si>
  <si>
    <t>Výkon samostatné působnosti - kvalifikovaný odhad</t>
  </si>
  <si>
    <t>Součet pracovních úvazků úředníků splňujících kvalifikační požadavky pro výkon územně plánovací činnosti připadajících na činnosti v samostatné působnosti</t>
  </si>
  <si>
    <t>Součet pracovních úvazků ostatních úředníků připadajících na činnosti v samostatné působnosti</t>
  </si>
  <si>
    <t>Součet pracovních úvazků ostatních zaměstnanců připadajících na činnosti v samostatné působnosti</t>
  </si>
  <si>
    <t>Součinnost s obcemi a dotčenými orgány</t>
  </si>
  <si>
    <t>Počet akcí</t>
  </si>
  <si>
    <t>Specifikujte témata těchto akcí</t>
  </si>
  <si>
    <t>Jakým způsobem zajišťuje útvar informovanost veřejnosti o své činnosti?</t>
  </si>
  <si>
    <t>Rada obcí</t>
  </si>
  <si>
    <t>Kdy byla ve správním obvodu úřadu zřízena Rada obcí pro udržitelný rozvoj území?</t>
  </si>
  <si>
    <t>Proč nebyla Rada obcí pro udržitelný rozvoj území zřízena?</t>
  </si>
  <si>
    <t>Pokud byla Rada obcí pro udržitelný rozvoj zrušena, uveďte ve kterém roce</t>
  </si>
  <si>
    <t>Proč byla Rada obcí pro udržitelný rozvoj území zrušena?</t>
  </si>
  <si>
    <t>Státní dozor zákona č. 183/2006 Sb., o územním plánování a stavebním řádu (stavební zákon), ve znění pozdějších předpisů, ve znění pozdějších předpisů</t>
  </si>
  <si>
    <t>Počet provedených úkonů podle § 171 odst. 1</t>
  </si>
  <si>
    <t>Počet výzev a rozhodnutí ukládajících povinnost zjednat nápravu - § 171 odst. 3</t>
  </si>
  <si>
    <t>Opakující se závažné nedostatky, jejich charakteristika a možné příčiny</t>
  </si>
  <si>
    <t>Pořizovatelská činnost podle zákona č. 183/2006 Sb., o územním plánování a stavebním řádu (stavební zákon), ve znění pozdějších předpisů</t>
  </si>
  <si>
    <t>Počet regulačních plánů pro vlastní obec, jejichž pořizování bylo zahájeno ve sledovaném roce - § 6 odst. 1 písm. a) a § 64 a násl.</t>
  </si>
  <si>
    <t>Počet územních studií pro vlastní obec, jejichž pořizování bylo zahájeno ve sledovaném roce - § 6 odst. 1 písm. b) a § 30 odst. 2</t>
  </si>
  <si>
    <t>Počet územních plánů pro ostatní obce ve správním území, jejichž pořizování bylo zahájeno ve sledovaném roce - § 6 odst. 1 písm. c) a § 46 a násl.</t>
  </si>
  <si>
    <t>Počet regulačních plánů pro ostatní obce ve správním území, jejichž pořizování bylo zahájeno ve sledovaném roce - § 6 odst. 1 písm. c) a § 64 a násl.</t>
  </si>
  <si>
    <t>Počet územních studií pro ostatní obce ve správním území, jejichž pořizování bylo zahájeno ve sledovaném roce - § 6 odst. 1 písm. c) a § 30 odst. 2</t>
  </si>
  <si>
    <t>Počet regulačních plánů pro vlastní obec, jejichž pořizování bylo zahájeno před sledovaným rokem - § 6 odst. 1 písm. a) a § 61 a násl.</t>
  </si>
  <si>
    <t>Počet územních studií pro vlastní obec, jejichž pořizování bylo zahájeno před sledovaným rokem - § 6 odst. 1 písm. b) a § 30 odst. 2</t>
  </si>
  <si>
    <t>Počet územních plánů pro ostatní obce ve správním území, jejichž pořizování bylo zahájeno před sledovaným rokem - § 6 odst. 1 písm. c) a § 46 a násl.</t>
  </si>
  <si>
    <t>Počet regulačních plánů pro ostatní obce ve správním území, jejichž pořizování bylo zahájeno před sledovaným rokem - § 6 odst. 1 písm. c) a § 61 a násl.</t>
  </si>
  <si>
    <t>Počet územních studií pro ostatní obce ve správním území, jejichž pořizování bylo zahájeno před sledovaným rokem - § 6 odst. 1 písm. c) a § 30 odst. 2</t>
  </si>
  <si>
    <t>Počet změn územního plánu pro vlastní obec, jejichž pořizování bylo zahájeno ve sledovaném roce - § 6 odst. 1 písm. a), § 46 a násl., § 55</t>
  </si>
  <si>
    <t>Počet změn regulačních plánů pro vlastní obec, jejichž pořizování bylo zahájeno ve sledovaném roce - § 6 odst. 1 písm. a), § 61 a násl. a § 71</t>
  </si>
  <si>
    <t>Počet změn územních plánů pro ostatní obce ve správním území, jejichž pořizování bylo zahájeno ve sledovaném roce - § 6 odst. 1 písm. c) a § 46 a násl.</t>
  </si>
  <si>
    <t>Počet změn regulačních plánů pro ostatní obce ve správním území, jejichž pořizování bylo zahájeno ve sledovaném roce - § 6 odst. 1 písm. c), § 61 a násl. a § 71</t>
  </si>
  <si>
    <t>Počet změn územního plánu pro vlastní obec, jejichž pořizování bylo zahájeno před sledovaným rokem - § 6 odst. 1 písm. a), § 46 a násl., § 55</t>
  </si>
  <si>
    <t>Počet změn regulačních plánů pro vlastní obec, jejichž pořizování bylo zahájeno před sledovaným rokem - § 6 odst. 1 písm. a), § 61 a násl. a § 71</t>
  </si>
  <si>
    <t>Počet změn územních plánů pro ostatní obce ve správním území, jejichž pořizování bylo zahájeno před sledovaným rokem - § 6 odst. 1 písm. c) a § 46 a násl.</t>
  </si>
  <si>
    <t>Počet změn regulačních plánů pro ostatní obce ve správním území, jejichž pořizování bylo zahájeno před sledovaným rokem - § 6 odst. 1 písm. c), § 61 a násl. a § 71</t>
  </si>
  <si>
    <t>Počet územních plánů, jejichž úprava byla zahájena ve sledovaném roce - § 188 odst. 1</t>
  </si>
  <si>
    <t>Počet pořizovaných územních plánů, jejichž úprava byla zahájena před sledovaným rokem - § 188 odst. 1</t>
  </si>
  <si>
    <t>Počet územních plánů vydaných ve sledovaném roce - § 54</t>
  </si>
  <si>
    <t>Počet změn územních plánů vydaných ve sledovaném roce - § 54</t>
  </si>
  <si>
    <t>Počet regulačních plánů vydaných ve sledovaném roce - § 69</t>
  </si>
  <si>
    <t>Počet změn regulačních plánů vydaných ve sledovaném roce - § 69</t>
  </si>
  <si>
    <t>Počet územních studií, u nichž byla ve sledovaném roce schválena možnost využití - § 30 odst. 4</t>
  </si>
  <si>
    <t>Počet zpráv o uplatňování územních plánů předložených zastupitelstvům - § 55 odst. 1</t>
  </si>
  <si>
    <t>Počet žádostí o pořízení územně plánovací dokumentace nebo její změny podaných obcemi - § 6 odst. 1 písm. c)</t>
  </si>
  <si>
    <t>Počet stanovisek k návrhu na pořízení územního plánu - § 46 odst. 3</t>
  </si>
  <si>
    <t>Počet nevyřízených žádostí obcí o pořízení územně plánovací dokumentace nebo její změny</t>
  </si>
  <si>
    <t>Počet podaných žádostí o pořízení vymezení zastavěného území - § 6 odst. 1 písm. d) a § 59 odst. 1</t>
  </si>
  <si>
    <t>Počet pořizovaných vymezení zastavěného území - § 59 odst. 3 a násl.</t>
  </si>
  <si>
    <t>Počet vydaných vymezení zastavěného území - § 60</t>
  </si>
  <si>
    <t>Počet nevyřízených žádostí o pořízení vymezení zastavěného území - § 59 odst. 3</t>
  </si>
  <si>
    <t>Počet stanovisek, závazných stanovisek, vyjádření, sdělení apod. jako dotčeného orgánu podle stavebního zákona - § 6 odst. 1 písm. e) a f)</t>
  </si>
  <si>
    <t>Počet vydaných územně plánovacích informací - § 21 odst. 1</t>
  </si>
  <si>
    <t>Správní žaloby podle zákona č. 150/2002 Sb., soudní řád správní, ve znění pozdějších předpisů</t>
  </si>
  <si>
    <t>Počet správních žalob s návrhem na zrušení opatření obecné povahy - kterými byly vydány územní plány/jejich změny - nebo jejich částí podaných ve sledovaném roce</t>
  </si>
  <si>
    <t>Počet neukončených správních žalob s návrhem na zrušení opatření obecné povahy - kterými byly vydány územní plány/jejich změny - nebo jejich částí podaných před sledovaným rokem</t>
  </si>
  <si>
    <t>Počet rozsudků, jimiž byly návrhy na zrušení opatření obecné povahy - kterými byly vydány územní plány/jejich změny - nebo jejich částí soudem odmítnuty a/nebo zamítnuty</t>
  </si>
  <si>
    <t>Počet rozsudků, jimiž bylo návrhům na zrušení opatření obecné povahy - kterými byly vydány územní plány/jejich změny - nebo jejich částí vyhověno v plném rozsahu</t>
  </si>
  <si>
    <t>Počet rozsudků, jimiž bylo návrhům na zrušení opatření obecné povahy - kterými byly vydány územní plány/jejich změny - nebo jejich částí vyhověno částečně</t>
  </si>
  <si>
    <t>Počet správních žalob s návrhem na zrušení opatření obecné povahy - kterými byly vydány regulační plány/jejich změny - nebo jejich částí podaných ve sledovaném roce</t>
  </si>
  <si>
    <t>Počet správních žalob s návrhem na zrušení opatření obecné povahy - kterými byly vydány regulační plány/jejich změny - nebo jejich částí podaných před sledovaným rokem</t>
  </si>
  <si>
    <t>Počet rozsudků, jimiž byly návrhy na zrušení opatření obecné povahy - kterými byly vydány regulační plány/jejich změny - nebo jejich částí soudem odmítnuty a zamítnuty</t>
  </si>
  <si>
    <t>Počet rozsudků, jimiž bylo návrhům na zrušení opatření obecné povahy - kterými byly vydány regulační plány/jejich změny - nebo jejich částí vyhověno v plném rozsahu</t>
  </si>
  <si>
    <t>Počet rozsudků, jimiž bylo návrhům na zrušení opatření obecné povahy - kterými byly vydány regulační plány/jejich změny - nebo jejich částí vyhověno částečně</t>
  </si>
  <si>
    <t>Počet správních žalob s návrhem na zrušení opatření obecné povahy - kterými byla vydána vymezení zastavěných území - nebo jejich částí podaných ve sledovaném roce</t>
  </si>
  <si>
    <t>Počet správních žalob s návrhem na zrušení opatření obecné povahy - kterými byla vydána vymezení zastavěných území - nebo jejich částí podaných před sledovaným rokem</t>
  </si>
  <si>
    <t>Počet rozsudků, jimiž byly návrhy na zrušení opatření obecné povahy - kterými byla vydána vymezení zastavěných území - nebo jejich částí soudem odmítnuty a zamítnuty</t>
  </si>
  <si>
    <t>Počet rozsudků, jimiž bylo návrhům na zrušení opatření obecné povahy - kterými byla vydána vymezení zastavěných území - nebo jejich částí vyhověno v plném rozsahu</t>
  </si>
  <si>
    <t>Počet rozsudků, jimiž bylo návrhům na zrušení opatření obecné povahy - kterými byla vydána vymezení zastavěných území - nebo jejich částí vyhověno částečně</t>
  </si>
  <si>
    <t>Počet správních žalob s návrhem na zrušení opatření obecné povahy - kterými byla vydána územní opatření o asanaci nebo územní opatření o stavební uzávěře - nebo jejich částí podaných ve sledovaném roce</t>
  </si>
  <si>
    <t>Počet neukončených správních žalob s návrhem na zrušení opatření obecné povahy - kterými byla vydána územní opatření o asanaci nebo územní opatření o stavební uzávěře - nebo jejich částí podaných před sledovaným rokem</t>
  </si>
  <si>
    <t>Počet rozsudků, jimiž byly návrhy na zrušení obecné povahy - kterými byla vydána územní opatření o asanaci nebo územní opatření o stavební uzávěře - nebo jejich částí soudem odmítnuty a zamítnuty</t>
  </si>
  <si>
    <t>Počet rozsudků, jimiž bylo návrhům na zrušení obecné povahy - kterými byla vydána územní opatření o asanaci nebo územní opatření o stavební uzávěře - nebo jejich částí vyhověno v plném rozsahu</t>
  </si>
  <si>
    <t>Počet rozsudků, jimiž bylo návrhům na zrušení obecné povahy - kterými byla vydána územní opatření o asanaci nebo územní opatření o stavební uzávěře - nebo jejich částí vyhověno částečně</t>
  </si>
  <si>
    <t>Poskytování informací útvarem podle zákona č. 106/1999 Sb., o svobodném přístupu k informacím, ve znění pozdějších předpisů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</si>
  <si>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</si>
  <si>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</si>
  <si>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</si>
  <si>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v odvolacím řízení zrušena - § 16</t>
  </si>
  <si>
    <t>Počet rozhodnutí o odmítnutí žádosti o informace (její části), která byla v soudním přezkumu zrušena</t>
  </si>
  <si>
    <t>Počet stížností na postup útvaru při vyřizování žádosti o informace - § 16a odst. 1</t>
  </si>
  <si>
    <t>Počet rozhodnutí, v nichž nadřízený orgán postup útvaru jako povinného subjektu potvrdil - § 16a odst. 6 písm. a)</t>
  </si>
  <si>
    <t>Stížnosti podle zákona č. 500/2004 Sb., správní řád, ve znění pozdějších předpisů</t>
  </si>
  <si>
    <t>Počet prošetřovaných stížností - § 175 odst. 4</t>
  </si>
  <si>
    <t>Počet stížností, které byly shledány důvodnými - § 175 odst. 6</t>
  </si>
  <si>
    <t>Opakující se závažné stížnosti, jejich charakteristika a možné příčiny</t>
  </si>
  <si>
    <t>Hodnocení metodické pomoci</t>
  </si>
  <si>
    <t>Uveďte důvody vašeho hodnocení, případně hodnoťte jinak!</t>
  </si>
  <si>
    <t>Jaká jsou doporučení pro zlepšení metodické pomoci krajského úřadu?</t>
  </si>
  <si>
    <t>Jaká jsou doporučení pro zlepšení metodické pomoci MMR?</t>
  </si>
  <si>
    <t>Jaká jsou doporučení pro zlepšení součinnosti krajského úřadu, úřadu územního plánování a obcí?</t>
  </si>
  <si>
    <t>Upřednostňovaná forma metodické pomoci</t>
  </si>
  <si>
    <t>Pokud vám vyhovuje jiná forma, uveďte jaká</t>
  </si>
  <si>
    <t>Hodnocení podmínek pro výkon agendy</t>
  </si>
  <si>
    <t>Jaká jsou doporučení pro zlepšení podmínek výkonu státní správy na vašem úřadě?</t>
  </si>
  <si>
    <t>Jak je útvar začleněn do organizační struktury vašeho úřadu?</t>
  </si>
  <si>
    <t>V případě, že část územně plánovací činností útvaru je zajišťována nákupem služeb, uveďte její druh!</t>
  </si>
  <si>
    <t>V jakém formátu předáváte stavebním úřadům data územně analytických podkladů?</t>
  </si>
  <si>
    <t>Uveďte počet poskytovatelů, kteří dlouhodobě neposkytují údaje o území pro územně analytické podklady!</t>
  </si>
  <si>
    <t>Uveďte čísla jevů, kterých se to týká!</t>
  </si>
  <si>
    <t>Počet územních plánů, které pořizovaly obce podle § 6 odst. 2 a předaly je útvaru</t>
  </si>
  <si>
    <t>Počet změn územních plánů, které pořizovaly obce podle § 6 odst. 2 a předaly je útvaru</t>
  </si>
  <si>
    <t>Počet územních plánů, které pořizoval útvar, ve vektorové formě</t>
  </si>
  <si>
    <t>Počet územních plánů, které pořizovaly obce podle § 6 odst. 2 a předaly je útvaru ve vektorové formě</t>
  </si>
  <si>
    <t>Počet změn územních plánů, které pořizoval, útvar ve vektorové formě</t>
  </si>
  <si>
    <t>Počet změn územních plánů, které pořizovaly obce podle § 6 odst. 2 a předaly je útvaru ve vektorové formě</t>
  </si>
  <si>
    <t>Jaké nejčastější nebo nejzávažnější problémy řešíte při územně plánovací činnosti</t>
  </si>
  <si>
    <t>Uveďte případné další podněty</t>
  </si>
  <si>
    <t>Statistika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</si>
  <si>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</si>
  <si>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</si>
  <si>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</si>
  <si>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</si>
  <si>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</si>
  <si>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</si>
  <si>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</si>
  <si>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</si>
  <si>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</si>
  <si>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</si>
  <si>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Počet obcí s aktuální urbanistickou studií pořízenou podle zákona č. 50/1976 Sb.</t>
  </si>
  <si>
    <t>Podíl obcí s platným územním plánem pořízeným podle zákona č. 183/2006 Sb. z celkového počtu obcí</t>
  </si>
  <si>
    <t>Pokrytí území platným územním plánem pořízeným podle zákona č. 183/2006 Sb.</t>
  </si>
  <si>
    <t>Podíl obcí s platnou územně plánovací dokumentací z celkového počtu obcí</t>
  </si>
  <si>
    <t>Pokrytí území platnou územně plánovací dokumentací</t>
  </si>
  <si>
    <t>Zaměstnanci útvaru</t>
  </si>
  <si>
    <t>Číslo popisné / orientační</t>
  </si>
  <si>
    <t>Ing.</t>
  </si>
  <si>
    <t>Jana</t>
  </si>
  <si>
    <t>Masarykovo náměstí</t>
  </si>
  <si>
    <t>Dana</t>
  </si>
  <si>
    <t>Ing. arch.</t>
  </si>
  <si>
    <t>není</t>
  </si>
  <si>
    <t>Jiří</t>
  </si>
  <si>
    <t>Pavel</t>
  </si>
  <si>
    <t>územně analytické podklady</t>
  </si>
  <si>
    <t>setkání starostů</t>
  </si>
  <si>
    <t>aktualizace ÚAP</t>
  </si>
  <si>
    <t>Bc.</t>
  </si>
  <si>
    <t>František</t>
  </si>
  <si>
    <t>-</t>
  </si>
  <si>
    <t>Martin</t>
  </si>
  <si>
    <t>výstavby a územního plánování</t>
  </si>
  <si>
    <t>Polák</t>
  </si>
  <si>
    <t>Vlastimil</t>
  </si>
  <si>
    <t>stavební úřad</t>
  </si>
  <si>
    <t>úřad územního plánování</t>
  </si>
  <si>
    <t>žádné</t>
  </si>
  <si>
    <t>Územního plánování a regionálního rozvoje</t>
  </si>
  <si>
    <t>odbor výstavby a územního plánování</t>
  </si>
  <si>
    <t>Miroslav</t>
  </si>
  <si>
    <t>žádná</t>
  </si>
  <si>
    <t>Petr</t>
  </si>
  <si>
    <t>územního plánování</t>
  </si>
  <si>
    <t>Petra</t>
  </si>
  <si>
    <t>Lukáš</t>
  </si>
  <si>
    <t>Velké náměstí</t>
  </si>
  <si>
    <t>Josef</t>
  </si>
  <si>
    <t>Hana</t>
  </si>
  <si>
    <t>Antonín</t>
  </si>
  <si>
    <t>památková péče</t>
  </si>
  <si>
    <t>Dagmar</t>
  </si>
  <si>
    <t>Marta</t>
  </si>
  <si>
    <t>Lenka</t>
  </si>
  <si>
    <t>výstavby</t>
  </si>
  <si>
    <t>Alena</t>
  </si>
  <si>
    <t>webové stránky města</t>
  </si>
  <si>
    <t>Stavební úřad</t>
  </si>
  <si>
    <t>Oddělení územního plánu</t>
  </si>
  <si>
    <t>Roman</t>
  </si>
  <si>
    <t>Marcela</t>
  </si>
  <si>
    <t>nejsou</t>
  </si>
  <si>
    <t>Vladimír</t>
  </si>
  <si>
    <t>setkání starostů ORP</t>
  </si>
  <si>
    <t>územního plánování a regionálního rozvoje</t>
  </si>
  <si>
    <t>dobré</t>
  </si>
  <si>
    <t>Československé armády</t>
  </si>
  <si>
    <t>hlavního architekta</t>
  </si>
  <si>
    <t>Pardubický</t>
  </si>
  <si>
    <t>Městský úřad Česká Třebová</t>
  </si>
  <si>
    <t>Staré náměstí</t>
  </si>
  <si>
    <t>Česká Třebová</t>
  </si>
  <si>
    <t>bhqbzrn</t>
  </si>
  <si>
    <t>epodatelna@ceska-trebova.cz</t>
  </si>
  <si>
    <t>odbor rozvoje města a investic</t>
  </si>
  <si>
    <t>Švercl</t>
  </si>
  <si>
    <t>Karel</t>
  </si>
  <si>
    <t>karel.svercl@ceska-trebova.cz</t>
  </si>
  <si>
    <t>Glaserová</t>
  </si>
  <si>
    <t>alena.glaserova@ceska-trebova.cz</t>
  </si>
  <si>
    <t>projednání územně analytických podkladů, postupy při pořizování územně plánovací dokumentace</t>
  </si>
  <si>
    <t>Územně malý ORP - 5 subjektů - nepovažujeme za nutné zřizovat.</t>
  </si>
  <si>
    <t>jako příslušný odbor městského úřadu</t>
  </si>
  <si>
    <t>doc, pdf</t>
  </si>
  <si>
    <t>Městský úřad Hlinsko</t>
  </si>
  <si>
    <t>Poděbradovo náměstí</t>
  </si>
  <si>
    <t>Hlinsko</t>
  </si>
  <si>
    <t>k4hby3r</t>
  </si>
  <si>
    <t>epodatelna@hlinsko.cz</t>
  </si>
  <si>
    <t>Kozáčková</t>
  </si>
  <si>
    <t>kozackova@hlinsko.cz</t>
  </si>
  <si>
    <t>úsek územního plánování a GIS</t>
  </si>
  <si>
    <t>Zavřel</t>
  </si>
  <si>
    <t>zavrel.vladimir@hlinsko.cz</t>
  </si>
  <si>
    <t>internet, obecními novinami, setkání starostů</t>
  </si>
  <si>
    <t>Některé obce nesouhlasily se zřízením. Jsou přesvědčeny, že Rada obcí by zvýšila byrokracii a je zbytečná.</t>
  </si>
  <si>
    <t>V případě nutnosti telefonická konzultace, kde mi vždy poradí.</t>
  </si>
  <si>
    <t>Dobré metodické pokyny na ÚÚR. Některé ale mohly být udělány dříve.</t>
  </si>
  <si>
    <t>Dobré podmínky, ale vždy je co zlepšovat.</t>
  </si>
  <si>
    <t>Dokoupit ještě mapový server.</t>
  </si>
  <si>
    <t>Je začleněn do stavebního úřadu.</t>
  </si>
  <si>
    <t>A68, A70</t>
  </si>
  <si>
    <t>Neúměrné požadavky obcí na zastavitelné plochy.</t>
  </si>
  <si>
    <t>Městský úřad Holice</t>
  </si>
  <si>
    <t>Holubova</t>
  </si>
  <si>
    <t>Holice</t>
  </si>
  <si>
    <t>hwkbrgj</t>
  </si>
  <si>
    <t>holice@mestoholice.cz</t>
  </si>
  <si>
    <t>odbor ŽP a stavební úřad</t>
  </si>
  <si>
    <t>Zrůst</t>
  </si>
  <si>
    <t>zrust@mestoholice.cz</t>
  </si>
  <si>
    <t>polak@mestoholice.cz</t>
  </si>
  <si>
    <t>???</t>
  </si>
  <si>
    <t>ILAS</t>
  </si>
  <si>
    <t>Pořizování nových ÚP, Aktualizace ÚAP</t>
  </si>
  <si>
    <t>Nezájem obcí.</t>
  </si>
  <si>
    <t>Značná kumulace práce, na jednoho pracovníka na úseku ÚP i ÚAP.</t>
  </si>
  <si>
    <t>Zvýšení počtu pracovníků.</t>
  </si>
  <si>
    <t>??????</t>
  </si>
  <si>
    <t>Částečně ÚAP.</t>
  </si>
  <si>
    <t>Spolupráce se starosty obcí, spolupráce se zpracovateli, spolupráce s některými DO.</t>
  </si>
  <si>
    <t>1 obec</t>
  </si>
  <si>
    <t>Městský úřad Chrudim</t>
  </si>
  <si>
    <t>Pardubická</t>
  </si>
  <si>
    <t>Chrudim</t>
  </si>
  <si>
    <t>3y8b2pi</t>
  </si>
  <si>
    <t>podatelna@chrudim-city.cz</t>
  </si>
  <si>
    <t>Kopecký</t>
  </si>
  <si>
    <t>petr.kopecky@chrudim-city.cz</t>
  </si>
  <si>
    <t>regionálního rozvoje</t>
  </si>
  <si>
    <t>Luptáková</t>
  </si>
  <si>
    <t>hana.luptakova@chrudim-city.cz</t>
  </si>
  <si>
    <t>Stará</t>
  </si>
  <si>
    <t>alena.stara@chrudim-city.cz</t>
  </si>
  <si>
    <t>Pořizování dokumentace pro územní rozhodnutí</t>
  </si>
  <si>
    <t>výměna zkušeností se stavebními úřady, informace o územním plánování</t>
  </si>
  <si>
    <t>internet, zpravodaj města, plakáty</t>
  </si>
  <si>
    <t>z důvodu nezájmu</t>
  </si>
  <si>
    <t>Podle informace kolegů z ostatních krajů (např. Královehradecký)poskytuje jejich kraj častější porady, vzdělávání, metodickou činnost a v širším rozsahu než Pardubický kraj.</t>
  </si>
  <si>
    <t>vyplývá z bodu 177</t>
  </si>
  <si>
    <t>Metodické pokyny a zásadní informace jsou umisťovány pozdě. Po úpravě webových stránek UUR je horší informovanost než dříve (obsah potřebných informací pro územní plánování není v takovém rozsahu jako před úpravou)</t>
  </si>
  <si>
    <t>Rozšířit judikaturu, školení a informace pro ORP</t>
  </si>
  <si>
    <t>součinnost funguje</t>
  </si>
  <si>
    <t>individuální konzultace po e-mailu, na jednoduché dotaz v současnosti nefunguje a odpovědi se nedočkáváme</t>
  </si>
  <si>
    <t>chybějící předlohy pro pořizovatelskou činnost (musíme všechny vzory hledat na webu a konzultovat s kolegy z jiných ORP)-podpora pro stavební úřady je nesrovnatelně na výšší kvalitativní úrovni</t>
  </si>
  <si>
    <t>viz. bod 189 + všichni pracovníci nemají plné softwarové vybavení (GIS)</t>
  </si>
  <si>
    <t>Odbor územního plánování a regionální rozvoje, oddělení územního plánování</t>
  </si>
  <si>
    <t>nedokážeme objektivně posoudit</t>
  </si>
  <si>
    <t>běžně v PDF, na požádání i v jiném formátu</t>
  </si>
  <si>
    <t>Městský úřad Králíky</t>
  </si>
  <si>
    <t>Králíky</t>
  </si>
  <si>
    <t>kf6bteq</t>
  </si>
  <si>
    <t>kraliky@kraliky.eu</t>
  </si>
  <si>
    <t>územního plánování a stavební úřad</t>
  </si>
  <si>
    <t>Nosková</t>
  </si>
  <si>
    <t>d.noskova@kraliky.eu</t>
  </si>
  <si>
    <t>Chládková</t>
  </si>
  <si>
    <t>l.chladkova@kraliky.eu</t>
  </si>
  <si>
    <t>internetové stránky, při setkání starostů, osobně</t>
  </si>
  <si>
    <t>nebyl zájem</t>
  </si>
  <si>
    <t>pravidelné porady, poskytování rad</t>
  </si>
  <si>
    <t>komunikace jen internetová</t>
  </si>
  <si>
    <t>zastaralé technického vybavení</t>
  </si>
  <si>
    <t>zlepšení technického vybavení</t>
  </si>
  <si>
    <t>součástí stavebního úřadu</t>
  </si>
  <si>
    <t>lepší komunikace</t>
  </si>
  <si>
    <t>zpracování ÚP, ÚAP</t>
  </si>
  <si>
    <t>textová část, grafická část, elektronicky CD</t>
  </si>
  <si>
    <t>komunikace s dotčenými orgány o správnosti vyhotovení stanovisek</t>
  </si>
  <si>
    <t>Městský úřad Lanškroun</t>
  </si>
  <si>
    <t>nám. J. M. Marků</t>
  </si>
  <si>
    <t>Lanškroun</t>
  </si>
  <si>
    <t>27tbq25</t>
  </si>
  <si>
    <t>podatelna@lanskroun.eu</t>
  </si>
  <si>
    <t>Odbor stavební úřad</t>
  </si>
  <si>
    <t>Martinec</t>
  </si>
  <si>
    <t>pavel.martinec@lanskroun.eu</t>
  </si>
  <si>
    <t>Scheuerová</t>
  </si>
  <si>
    <t>Ilona</t>
  </si>
  <si>
    <t>ilona.scheuerova@lanskroun.eu</t>
  </si>
  <si>
    <t>setkání se starosty ORP, informace o územně analytických podkladech a územních plánech</t>
  </si>
  <si>
    <t>webové stránky města Lanškroun, místní periodikum Listy Lanškrounska</t>
  </si>
  <si>
    <t>obce neprojevily zájem o zřízení Rady obcí</t>
  </si>
  <si>
    <t>pravidelné porady krajského úžadu, možnost konzultace osobně, telefonicky, emailem</t>
  </si>
  <si>
    <t>preference komunikace s krajským úřadem</t>
  </si>
  <si>
    <t>nedostatečné technické vybavení (software), omezená možnost účasti na placených odborných školeních</t>
  </si>
  <si>
    <t>Odbor stavební úřad je jedním z odborů Městského úřadu Lanškroun</t>
  </si>
  <si>
    <t>výhoda spojení úřadu územního plánování s obecným stavebním úřadem v jednom odboru</t>
  </si>
  <si>
    <t>zpracování ÚAP a aktualizací ÚAP, správa GIS</t>
  </si>
  <si>
    <t>předáváme ÚAP v tištěné a elektronické podobě, ne data</t>
  </si>
  <si>
    <t>chyby projektantů při zpracování územních plánů</t>
  </si>
  <si>
    <t>Městský úřad Litomyšl</t>
  </si>
  <si>
    <t>Bří Šťastných</t>
  </si>
  <si>
    <t>Litomyšl</t>
  </si>
  <si>
    <t>x4cbvs8</t>
  </si>
  <si>
    <t>podatelna@litomysl.cz</t>
  </si>
  <si>
    <t>Filipi</t>
  </si>
  <si>
    <t>josef.filipi@litomysl.cz</t>
  </si>
  <si>
    <t>oddělení úřadu územního plánování</t>
  </si>
  <si>
    <t>mikroregion</t>
  </si>
  <si>
    <t>dle právních předpisů</t>
  </si>
  <si>
    <t>není zájem</t>
  </si>
  <si>
    <t>spokojenost</t>
  </si>
  <si>
    <t>více do metodických pokynů promítat rozhodování soudů a metodické pokyny aktualizovat</t>
  </si>
  <si>
    <t>přijmout KVALITNÍ právní úpravu v oblasti územního plánování</t>
  </si>
  <si>
    <t>v takovém, v jakém je obdržíme</t>
  </si>
  <si>
    <t>většina</t>
  </si>
  <si>
    <t>špatné mapové podklady</t>
  </si>
  <si>
    <t>neevid.</t>
  </si>
  <si>
    <t>Městský úřad Moravská Třebová</t>
  </si>
  <si>
    <t>32/29</t>
  </si>
  <si>
    <t>Moravská Třebová</t>
  </si>
  <si>
    <t>fqtb4bs</t>
  </si>
  <si>
    <t>posta@mtrebova.cz</t>
  </si>
  <si>
    <t>Sejbal</t>
  </si>
  <si>
    <t>Dušan</t>
  </si>
  <si>
    <t>dsejbal@mtrebova.cz</t>
  </si>
  <si>
    <t>Elfmarková</t>
  </si>
  <si>
    <t>Soňa</t>
  </si>
  <si>
    <t>selfmarkova@mtrebova.cz</t>
  </si>
  <si>
    <t>Projednání ÚAP</t>
  </si>
  <si>
    <t>zpravodaj, setkání se starosty, webové stránky města</t>
  </si>
  <si>
    <t>nebyl zájem se strany zástupců obcí</t>
  </si>
  <si>
    <t>KÚ poskytuje metodickou pomoc, organizuje školení, porady 2x ročne, jsou umožněny konzultace</t>
  </si>
  <si>
    <t>metodickou pomoc poskytovat aktuálně</t>
  </si>
  <si>
    <t>metodiky jsou zpracovány opožděně</t>
  </si>
  <si>
    <t>pravidelnější semináře, hlavně po novelách SZ, seznámení s novinkami i prostřednictvím KÚ</t>
  </si>
  <si>
    <t>v případě potřeby informovat obce prostřednictvím ÚÚP</t>
  </si>
  <si>
    <t>na úřade není zastoupená funkce GIS pracovníka</t>
  </si>
  <si>
    <t>pro zpracování ÚAP a jejich aktualizace je pracovník GIS nezbytný</t>
  </si>
  <si>
    <t>je zde přímá spolupráce se stavebním úřadem</t>
  </si>
  <si>
    <t>ÚAP a jejich aktualizace</t>
  </si>
  <si>
    <t>na CD nosiči</t>
  </si>
  <si>
    <t>součinnost s projektantem, dotčenými orgány, obcemi</t>
  </si>
  <si>
    <t>problém je i nátlak různých zájmových skupin, vlastníků pozemků i samosprávy</t>
  </si>
  <si>
    <t>Magistrát města Pardubic</t>
  </si>
  <si>
    <t>Pernštýnské náměstí</t>
  </si>
  <si>
    <t>Pardubice</t>
  </si>
  <si>
    <t>podatelna@mmp.cz</t>
  </si>
  <si>
    <t>Nacu</t>
  </si>
  <si>
    <t>petra.nacu@mmp.cz</t>
  </si>
  <si>
    <t>vnitřní sdělení pro potřeby stavebního úřadu, vajádření pro specielní stavební úřady</t>
  </si>
  <si>
    <t>digitální podklady, nutnost zpracování územních plánů do konce roku 2015</t>
  </si>
  <si>
    <t>webové stránky, tisk</t>
  </si>
  <si>
    <t>složité řízení a rozhodování v rámci rady obcí</t>
  </si>
  <si>
    <t>velmi dobrá spolupráce při řešení sporných bodů či výkladu stavebního zákona, velmi dobrá spolupráce ve sporných bodech při pořizování</t>
  </si>
  <si>
    <t>není vždy jasný postoj MMR k výkladu, velmi často přesunuta zodpovědnost na pořizovatele</t>
  </si>
  <si>
    <t>v současné době problém s ostatečným množstvím kvalifikovaných pracovníků vzhledem k nutnosti pořízení všech územních plánů v ORP do konce roku 2015 a vzhledem k nutnosti velké přesnosti a obezřtnosti ve vazbě na možné návrhy na zrušení OOP u správního soudu ze strany vlastníků dotčených nemovitostí</t>
  </si>
  <si>
    <t>větší personální obsazení</t>
  </si>
  <si>
    <t>součástí odboru hlavního architekta Magistrátu</t>
  </si>
  <si>
    <t>možné zvážení opštovného zřízení samostatného oddělení</t>
  </si>
  <si>
    <t>část analýz a územních studíí</t>
  </si>
  <si>
    <t>dle jejich požadavků</t>
  </si>
  <si>
    <t>Městský úřad Polička</t>
  </si>
  <si>
    <t>Palackého nám.</t>
  </si>
  <si>
    <t>Polička</t>
  </si>
  <si>
    <t>w87brph</t>
  </si>
  <si>
    <t>urad@policka.org</t>
  </si>
  <si>
    <t>Odbor územního plánování, rozvoje a životního prostředí</t>
  </si>
  <si>
    <t>Mastná</t>
  </si>
  <si>
    <t>mastna@policka.org</t>
  </si>
  <si>
    <t>úsek územního plánování a rozvoje</t>
  </si>
  <si>
    <t>Mihulka</t>
  </si>
  <si>
    <t>mihulka@policka.org</t>
  </si>
  <si>
    <t>konec platnosti starých ÚPO a nutnost pořízení nových ÚP do konce roku 2015 úplná aktualizace ÚAP správního obvodu ORP Polička</t>
  </si>
  <si>
    <t>internet, místní a regionální tisk, ročenka města</t>
  </si>
  <si>
    <t>nenaplnění požadavku § 9 odst. 1 stavebního zákona - k další činnosti Rady nebyl po komunálních volbách v roce 2010 souhlas všech obcí ve správním obvodu ORP Polička</t>
  </si>
  <si>
    <t>nedostatečné personální obsazení, nedostetčné technické zázemí (hardware, software)</t>
  </si>
  <si>
    <t>součást odboru územního plánování, rozvoje a životního prostředí jako úsek</t>
  </si>
  <si>
    <t>Městský úřad Přelouč</t>
  </si>
  <si>
    <t>Přelouč</t>
  </si>
  <si>
    <t>b4hbqav</t>
  </si>
  <si>
    <t>podatelna@mestoprelouc.cz</t>
  </si>
  <si>
    <t>Odbor stavební, vodoprávní a dopravy</t>
  </si>
  <si>
    <t>Novotný</t>
  </si>
  <si>
    <t>Lubomír</t>
  </si>
  <si>
    <t>lubomir.novotny@mestoprelouc.cz</t>
  </si>
  <si>
    <t>Hakl</t>
  </si>
  <si>
    <t>miroslav.hakl@mestoprelouc.cz</t>
  </si>
  <si>
    <t>Po účinnosti nového st. zákona byly obce vyzvány k založení rady obcí, téměř žádná obec ve spr. obvodu neprojevila o založení zájem, podruhé byla tato možnost prezentována při osobní schůzce všech starostů - opět bez odezvy</t>
  </si>
  <si>
    <t>ÚAP - PRURÚ, RURÚ, DM</t>
  </si>
  <si>
    <t>SHP, DGN, DOC, tištěná forma</t>
  </si>
  <si>
    <t>A016, A 021, A037, A038, A039, A057, A061, A063, A071, A079, A093, A106, A114</t>
  </si>
  <si>
    <t>součinnost s projektanty, dotčené orgány se nevyjadřují k návrhům, některé podmínky stanoviseka přesahují rámec úz.plánovací dokumentace</t>
  </si>
  <si>
    <t>Městský úřad Svitavy</t>
  </si>
  <si>
    <t>T. G. Masaryka</t>
  </si>
  <si>
    <t>Svitavy</t>
  </si>
  <si>
    <t>6jrbphg</t>
  </si>
  <si>
    <t>Poláček</t>
  </si>
  <si>
    <t>roman.polacek@svitavy.cz</t>
  </si>
  <si>
    <t>Korcová</t>
  </si>
  <si>
    <t>dagmar.korcova@svitavy.cz</t>
  </si>
  <si>
    <t>porada se starosty</t>
  </si>
  <si>
    <t>na webových stránkách odboru v rámci ORP, v tiskovinách města a obcí</t>
  </si>
  <si>
    <t>dotazy jsou zodpovídány buď okamžitě, nebo do 24 hodin</t>
  </si>
  <si>
    <t>postrádám metodické návody na aktuální nové problémy v souvislosti s obnovitelnými zdroji - bioplynové stanice, pěstování rychle rostoucích dřevin...</t>
  </si>
  <si>
    <t>podrobnější příklady řešení zadání změn ÚPO, stanovisko k umisťování bioplynových stanic...</t>
  </si>
  <si>
    <t>nedostatečný počet pracovníků vzhledem k rozšiřujícím se povinnostem, průměrná výpočetní technika</t>
  </si>
  <si>
    <t>útvar ÚP je součástí odboru výstavby</t>
  </si>
  <si>
    <t>na CD + bezplatný přístup k aktuálním datům zveřejněným na webu</t>
  </si>
  <si>
    <t>A093, A097,</t>
  </si>
  <si>
    <t>předání dat v požadovanám datovém modelu, některé ÚP nejsou osazeny do S-JSTK</t>
  </si>
  <si>
    <t>Městský úřad Ústí nad Orlicí</t>
  </si>
  <si>
    <t>Sychrova</t>
  </si>
  <si>
    <t>Ústí nad Orlicí</t>
  </si>
  <si>
    <t>bxcbwmg</t>
  </si>
  <si>
    <t>podatelna@muuo.cz</t>
  </si>
  <si>
    <t>Marčík</t>
  </si>
  <si>
    <t>Franz</t>
  </si>
  <si>
    <t>franz@muuo.cz</t>
  </si>
  <si>
    <t>Jedná se o porady starostů, na kterých jsou řešeny územně analytické podklady, postupy pořizování územně plánovacích dokumentací apod.</t>
  </si>
  <si>
    <t>Prostřednictvím internetových stránek města.</t>
  </si>
  <si>
    <t>V ORP probíhají porady starostů, které se konají cca 4 x ročně. Problematika ÚÚP je projednána na těchto poradách.</t>
  </si>
  <si>
    <t>V případě potřeby vždy ochotně poradí, pomohou...</t>
  </si>
  <si>
    <t>Nejsou.</t>
  </si>
  <si>
    <t>Vydávaná metodická doporučení jsou srozumitelná a řeší potřebné "nejasnosti" stavebního zákona.</t>
  </si>
  <si>
    <t>Neoprávněné požadavky dotčených ogánů na ÚPD.</t>
  </si>
  <si>
    <t>Městský úřad Vysoké Mýto</t>
  </si>
  <si>
    <t>B. Smetany</t>
  </si>
  <si>
    <t>Vysoké Mýto</t>
  </si>
  <si>
    <t>47jbpbt</t>
  </si>
  <si>
    <t>radnice@vysoke-myto.cz</t>
  </si>
  <si>
    <t>Eliáš</t>
  </si>
  <si>
    <t>frantisek.elias@vysoke-myto.cz</t>
  </si>
  <si>
    <t>Kubešová</t>
  </si>
  <si>
    <t>marcela.kubesova@vysoke-myto.cz</t>
  </si>
  <si>
    <t>setkání starostů PO3 - info o vývoji v obcích, nových zákonech,seznámení s územně analytickými podklady</t>
  </si>
  <si>
    <t>webové stránky, úřední deska, setkání starostů</t>
  </si>
  <si>
    <t>Nebyla politická vůle.</t>
  </si>
  <si>
    <t>Problémy či dotazy vždy vyřízeny ihned.</t>
  </si>
  <si>
    <t>Aktuální metodiky přístupné na webu.</t>
  </si>
  <si>
    <t>více metodik</t>
  </si>
  <si>
    <t>nemáme připomínek</t>
  </si>
  <si>
    <t>Máme vlastní program pro tvorbu ÚAP a dalších pokladů pro ÚP.</t>
  </si>
  <si>
    <t>Pro zlepšení podmínek výkonu státní správy doporučujeme GIS, kterém by bylo možné prezentovat data a územní plány i mimo úřad na webu. Např. program Maruška</t>
  </si>
  <si>
    <t>Odbor územního plánování a regionálního rozvoje se skládá zcela nelogicky z územního plánování a investic města.</t>
  </si>
  <si>
    <t>Odbor územního plánování a regionálního rozvoje se skládá zcela nelogicky z územního plánování a investic města. Lepší začlenění by bylo spojením se stavebním úřadem.</t>
  </si>
  <si>
    <t>PDF a papírová forma</t>
  </si>
  <si>
    <t>A068,69,70,94,95,97,16</t>
  </si>
  <si>
    <t>Některé dotčené orgány nezasílají svá stanoviska (MŽP)</t>
  </si>
  <si>
    <t>Městský úřad Žamberk</t>
  </si>
  <si>
    <t>Žamberk</t>
  </si>
  <si>
    <t>ia9b3gu</t>
  </si>
  <si>
    <t>podatelna@muzbk.cz</t>
  </si>
  <si>
    <t>Regionální rozvoj a územní plánování</t>
  </si>
  <si>
    <t>Šmok</t>
  </si>
  <si>
    <t>j.smok@muzbk.cz</t>
  </si>
  <si>
    <t>Územní plánování</t>
  </si>
  <si>
    <t>Mimra</t>
  </si>
  <si>
    <t>m.mimra@muzbk.cz</t>
  </si>
  <si>
    <t>Informace o změnách legislativy v oblasti ÚP</t>
  </si>
  <si>
    <t>Informace v místních periodikách, úřední desky, webové stránky měst a obcí</t>
  </si>
  <si>
    <t>Nezájem představitelů obcí</t>
  </si>
  <si>
    <t>vysoká odborná úroveň, ochota, rychlost</t>
  </si>
  <si>
    <t>častější kontakt</t>
  </si>
  <si>
    <t>lepší programové vybavení a výkonnější výpočetní technika</t>
  </si>
  <si>
    <t>oddělení v rámci odboru regionálního rozvoje a územního plánování</t>
  </si>
  <si>
    <t>předimenzované návrhy na zastavitelné plochy</t>
  </si>
  <si>
    <t>nám. T. G. Masaryka</t>
  </si>
  <si>
    <t>Statistika - zpracoval a vložil ÚÚR</t>
  </si>
  <si>
    <t>ukzbx4z</t>
  </si>
  <si>
    <t>5/35</t>
  </si>
  <si>
    <t xml:space="preserve">radnice@svitavy.cz </t>
  </si>
  <si>
    <t>nebyla zřízena</t>
  </si>
  <si>
    <t>CISORP</t>
  </si>
  <si>
    <t>5, 6, 7, 16, 50, 51, 73, 82, 107, 118</t>
  </si>
  <si>
    <t>68, 69, 70, 82, 93, 106</t>
  </si>
  <si>
    <t>Součet úředníků</t>
  </si>
  <si>
    <t>Součet všech zaměstnanců</t>
  </si>
  <si>
    <t>Součet pracovních úvazků úředníků - plánovaný</t>
  </si>
  <si>
    <t>Součet pracovních úvazků úředníků - skutečný</t>
  </si>
  <si>
    <t>Součet pracovních úvazků všech zaměstnanců - plánovaný</t>
  </si>
  <si>
    <t>Součet pracovních úvazků všech zaměstnanců - skutečný</t>
  </si>
  <si>
    <t>Součet úředníků, kteří vykonali zkoušku odborné způsobilosti</t>
  </si>
  <si>
    <t>Součet pracovních úvazků úředníků splňujících kvalifikační požadavky pro výkon územně plánovací činnosti</t>
  </si>
  <si>
    <t>Součet pracovních úvazků ostatních úředníků</t>
  </si>
  <si>
    <t>Součet pracovních úvazků všech  zaměstnanců</t>
  </si>
  <si>
    <t>Součet regulačních plánů pořizovaných ve sledovaném roce</t>
  </si>
  <si>
    <t>Součet územních studií pořizovaných ve sledovaném roce</t>
  </si>
  <si>
    <t>Součet územních plánů pořizovaných ve sledovaném roce</t>
  </si>
  <si>
    <t>Součet územních plánů, jejichž pořizování bylo zahájeno ve sledovaném roce</t>
  </si>
  <si>
    <t>Součet regulačních plánů, jejichž pořizování bylo zahájeno ve sledovaném roce</t>
  </si>
  <si>
    <t>Součet územních studií, jejichž pořizování bylo zahájeno ve sledovaném roce</t>
  </si>
  <si>
    <t>Součet územních plánů, jejichž pořizování bylo zahájeno před sledovaným rokem</t>
  </si>
  <si>
    <t>Součet regulačních plánů, jejichž pořizování bylo zahájeno před sledovaným rokem</t>
  </si>
  <si>
    <t>Součet územních studií, jejichž pořizování bylo zahájeno před sledovaným rokem</t>
  </si>
  <si>
    <t>Součet změn územních plánů, jejichž pořizování bylo zahájeno ve sledovaném roce</t>
  </si>
  <si>
    <t>Součet změn regulačních plánů, jejichž pořizování bylo zahájeno ve sledovaném roce</t>
  </si>
  <si>
    <t>Součet změn územních plánů, jejichž pořizování bylo zahájeno před sledovaným rokem</t>
  </si>
  <si>
    <t>Součet změn regulačních plánů, jejichž pořizování bylo zahájeno před sledovaným rokem</t>
  </si>
  <si>
    <t>Součet změn územních plánů pořizovaných ve sledovaném roce</t>
  </si>
  <si>
    <t>Součet změn regulačních plánů pořizovaných ve sledovaném roce</t>
  </si>
  <si>
    <t>Součet upravovaných územních plánů ve sledovaném roce</t>
  </si>
  <si>
    <t>Součet ÚPD a jejich změn (vč. úprav ÚP), vymezení ZÚ ve sledovaném roce</t>
  </si>
  <si>
    <t>Součet pracovních úvazků úředníků</t>
  </si>
  <si>
    <r>
      <rPr>
        <b/>
        <sz val="10"/>
        <color rgb="FF0070C0"/>
        <rFont val="Arial"/>
        <family val="2"/>
        <charset val="238"/>
      </rPr>
      <t>Průměrný počet pořizované ÚPD na pořitovatele</t>
    </r>
    <r>
      <rPr>
        <sz val="10"/>
        <color rgb="FF0070C0"/>
        <rFont val="Arial"/>
        <family val="2"/>
        <charset val="238"/>
      </rPr>
      <t xml:space="preserve">
</t>
    </r>
    <r>
      <rPr>
        <i/>
        <sz val="10"/>
        <color rgb="FF0070C0"/>
        <rFont val="Arial"/>
        <family val="2"/>
        <charset val="238"/>
      </rPr>
      <t>Součet ÚPD (ÚP+RP+ZÚP+ZRP</t>
    </r>
    <r>
      <rPr>
        <i/>
        <sz val="10"/>
        <color rgb="FFFF0000"/>
        <rFont val="Arial"/>
        <family val="2"/>
        <charset val="238"/>
      </rPr>
      <t>+ uprÚPO+VZÚ</t>
    </r>
    <r>
      <rPr>
        <i/>
        <sz val="10"/>
        <color rgb="FF0070C0"/>
        <rFont val="Arial"/>
        <family val="2"/>
        <charset val="238"/>
      </rPr>
      <t>) pořizovaných ve sledovaném roce/součtem pracovních úvazků na pořizování ÚP, RP, jejich změn a vymezení zastavěného území</t>
    </r>
    <r>
      <rPr>
        <sz val="10"/>
        <color rgb="FF0070C0"/>
        <rFont val="Arial"/>
        <family val="2"/>
        <charset val="238"/>
      </rPr>
      <t xml:space="preserve">
</t>
    </r>
    <r>
      <rPr>
        <sz val="10"/>
        <color rgb="FFFF0000"/>
        <rFont val="Arial"/>
        <family val="2"/>
        <charset val="238"/>
      </rPr>
      <t>a úpravu ÚP</t>
    </r>
  </si>
  <si>
    <t>kontrola pracovních úvazků a osob</t>
  </si>
  <si>
    <t>správné</t>
  </si>
  <si>
    <t>chybné</t>
  </si>
  <si>
    <t>Správa dat, provádění analýz a výstupů pro potřeby územního plánování je prováděna v rámci útvaru
Ano=1; Ne=0</t>
  </si>
  <si>
    <t>Správa dat, provádění analýz a výstupů pro potřeby územního plánování je prováděna v rámci úřadu, ale mimo útvar
Ano=1; Ne=0</t>
  </si>
  <si>
    <t>Data pro potřeby územního plánování jsou zpracována v prostředí GIS
Ano=1; Ne=0</t>
  </si>
  <si>
    <t>Data pro potřeby územního plánování jsou zpracována v prostředí CAD
Ano=1; Ne=0</t>
  </si>
  <si>
    <t>Útvar má k dispozici pro potřeby územního plánování obecný GIS
Ano=1; Ne=0</t>
  </si>
  <si>
    <t>Útvar má k dispozici pro potřeby územního plánování specializovaný GIS
Ano=1; Ne=0</t>
  </si>
  <si>
    <t>Útvar má k dispozici mapový server pro publikaci geodat
Ano=1; Ne=0</t>
  </si>
  <si>
    <t>Útvar má k dispozici pro potřeby územního plánování CAD
Ano=1; Ne=0</t>
  </si>
  <si>
    <t>Správa dat, provádění analýz a výstupů pro potřeby územního plánování je zajišťována nákupem služeb
Nikdy (0 %)=1
Výjimečně (cca do 25 %)=2
Občas (cca do 50 %)=3
Často (cca do 75 %)=4
Velmi často (cca nad 75 %)=5</t>
  </si>
  <si>
    <t>Útvar má k dispozici právní předpisy v digitální formě
Ano=1; Ne=0</t>
  </si>
  <si>
    <t>Útvar má k dispozici technické normy v digitální formě
Ano=1; Ne=0</t>
  </si>
  <si>
    <t>Útvar má k dispozici bezúplatný dálkový přístup k údajům katastru nemovitostí
Ano=1; Ne=0</t>
  </si>
  <si>
    <t>Organizuje (zúčastňuje se) útvar akce pro zástupce obcí ve svém správním obvodu?
Ano=1; Ne=0</t>
  </si>
  <si>
    <t>Organizuje útvar akce pro orgány vykonávající přenesenou působnost ve svém správním obvodu?
Ano=1; Ne=0</t>
  </si>
  <si>
    <t>Je Rada obcí pro udržitelný rozvoj území činná?
Ano=1; Ne=0</t>
  </si>
  <si>
    <t>Ve sledovaném roce bylo zahájeno pořizování územního plánu pro vlastní obec - 6 odst. 1 písm. a) a § 46 a násl.
Ano=1; Ne=0</t>
  </si>
  <si>
    <t>Pořizování územního plánu pro vlastní obec bylo zahájeno před sledovaným rokem - § 6 odst. 1 písm. a) a § 46 a násl.
Ano=1; Ne=0</t>
  </si>
  <si>
    <t>Metodická školení
Ano=1; Ne=0</t>
  </si>
  <si>
    <t>Pravidelné porady
Ano=1; Ne=0</t>
  </si>
  <si>
    <t>Individuální konzultace
Ano=1; Ne=0</t>
  </si>
  <si>
    <t>Jiná forma
Ano=1; Ne=0</t>
  </si>
  <si>
    <t>Je některá část územně plánovací činností útvaru zajišťována nákupem služeb?
Ano=1; Ne=0</t>
  </si>
  <si>
    <t>SHP
Ano=1; Ne=0</t>
  </si>
  <si>
    <t>DGN
Ano=1; Ne=0</t>
  </si>
  <si>
    <t>PDF
Ano=1; Ne=0</t>
  </si>
  <si>
    <t>JPG
Ano=1; Ne=0</t>
  </si>
  <si>
    <t>PNG
Ano=1; Ne=0</t>
  </si>
  <si>
    <t>V jiném formátu
Ano=1; Ne=0</t>
  </si>
  <si>
    <t>Jak hodnotíte metodickou pomoc poskytovanou krajským úřadem?
výborně=1
chvalitebně=2
dobře=3
dostatečně=4
nedostatečně=5</t>
  </si>
  <si>
    <t>Jak hodnotíte metodickou pomoc poskytovanou MMR?
výborně=1
chvalitebně=2
dobře=3
dostatečně=4
nedostatečně=5</t>
  </si>
  <si>
    <t>Jak hodnotíte podmínky vašeho útvaru pro výkon státní správy?
výborně=1
chvalitebně=2
dobře=3
dostatečně=4
nedostatečně=5</t>
  </si>
  <si>
    <t>Jak hodnotíte začlenění vašeho útvaru do organizační struktury úřadu?
výborně=1
chvalitebně=2
dobře=3
dostatečně=4
nedostatečně=5</t>
  </si>
  <si>
    <t>Konzultujete pořizovanou územně plánovací dokumentaci s příslušným stavebním úřadem?
vždy=1
často=2
občas=3
málokdy=4
nikdy=5</t>
  </si>
  <si>
    <r>
      <rPr>
        <b/>
        <sz val="10"/>
        <color rgb="FF0070C0"/>
        <rFont val="Arial"/>
        <family val="2"/>
        <charset val="238"/>
      </rPr>
      <t>Průměrný počet pořizované ÚS na pořitovatele</t>
    </r>
    <r>
      <rPr>
        <sz val="10"/>
        <color rgb="FF0070C0"/>
        <rFont val="Arial"/>
        <family val="2"/>
        <charset val="238"/>
      </rPr>
      <t xml:space="preserve">
</t>
    </r>
    <r>
      <rPr>
        <i/>
        <sz val="10"/>
        <color rgb="FF0070C0"/>
        <rFont val="Arial"/>
        <family val="2"/>
        <charset val="238"/>
      </rPr>
      <t>Součet ÚS pořizovaných ve sledovaném roce/součtem pracovních úvazků připadajících na pořizování ÚS</t>
    </r>
  </si>
  <si>
    <t>Příloha 6</t>
  </si>
  <si>
    <t>Příloha 10</t>
  </si>
  <si>
    <t>Příloha 12</t>
  </si>
  <si>
    <t>Příloha 13</t>
  </si>
  <si>
    <t>Příloha 14</t>
  </si>
  <si>
    <t>Evidence</t>
  </si>
  <si>
    <t>Příloha 11</t>
  </si>
  <si>
    <t>KD</t>
  </si>
  <si>
    <r>
      <rPr>
        <b/>
        <sz val="10"/>
        <color rgb="FF0070C0"/>
        <rFont val="Arial"/>
        <family val="2"/>
        <charset val="238"/>
      </rPr>
      <t>Počet obcí s platnou územně plánovací dokumentací v ORP</t>
    </r>
    <r>
      <rPr>
        <sz val="10"/>
        <color rgb="FF0070C0"/>
        <rFont val="Arial"/>
        <family val="2"/>
        <charset val="238"/>
      </rPr>
      <t xml:space="preserve">
1-29
30-59
60-100
Stav k 31.12.2011</t>
    </r>
  </si>
  <si>
    <r>
      <rPr>
        <b/>
        <sz val="10"/>
        <color rgb="FF0070C0"/>
        <rFont val="Arial"/>
        <family val="2"/>
        <charset val="238"/>
      </rPr>
      <t>Počet obcí ve správním obvodu ÚÚP</t>
    </r>
    <r>
      <rPr>
        <sz val="10"/>
        <color rgb="FF0070C0"/>
        <rFont val="Arial"/>
        <family val="2"/>
        <charset val="238"/>
      </rPr>
      <t xml:space="preserve">
1-10
11-20
21-30
31-41
42-69
70-111
Stav k 31.12.2011</t>
    </r>
  </si>
  <si>
    <r>
      <rPr>
        <b/>
        <sz val="10"/>
        <color rgb="FF0070C0"/>
        <rFont val="Arial"/>
        <family val="2"/>
        <charset val="238"/>
      </rPr>
      <t>Vztah mezi počtem obcí v ORP a počtem pracovních úvazků úředníků</t>
    </r>
    <r>
      <rPr>
        <sz val="10"/>
        <color rgb="FF0070C0"/>
        <rFont val="Arial"/>
        <family val="2"/>
        <charset val="238"/>
      </rPr>
      <t xml:space="preserve">
1 - ÚÚP, kde počet obcí je větší nebo rovno 71 a součet pracovních úvazků úředníků je menší nebo roven 2
2 - ÚÚP, kde počet obcí je větší nebo rovno 41 a menší nebo rovno 70 a součet pracovních úvazků úředníků je menší nebo roven 2
3 - ÚÚP, kde počet obcí je větší nebo rovno 21 a menší nebo rovno 40 a součet pracovních úvazků úředníků je menší nebo roven 2
4 - ÚÚP, kde počet obcí je menší nebo rovno 20 a součet pracovních úvazků úředníků je menší nebo roven 1
5 - ostatní případy
Stav k 31.12.2011</t>
    </r>
  </si>
  <si>
    <r>
      <rPr>
        <b/>
        <sz val="10"/>
        <color rgb="FF0070C0"/>
        <rFont val="Arial"/>
        <family val="2"/>
        <charset val="238"/>
      </rPr>
      <t>Vztah mezi součtem pracovních úvazků úředníků a součtem ÚPD (ÚP+RP+ZÚP+ZRP+ uprÚPO+VZÚ) pořizovaných ve sledovaném roce</t>
    </r>
    <r>
      <rPr>
        <sz val="10"/>
        <color rgb="FF0070C0"/>
        <rFont val="Arial"/>
        <family val="2"/>
        <charset val="238"/>
      </rPr>
      <t xml:space="preserve">
1 - součet pracovních úvazků úředníků je menší nebo rovno 2 a počet dokumentací na jeden  pracovní úvazek je větší nebo rovno 15
2 - součet pracovních úvazků úředníků je menší nebo rovno 2 a počet dokumentací na jeden  pracovní úvazek je větší nebo rovno 5 a menší než 15
3 - součet pracovních úvazků úředníků je menší nebo rovno 2 a počet dokumentací na jeden pracovní úvazek je menší než 5
4 - součet pracovních úvazků úředníků je větší než 2 a počet dokumentací na jeden pracovní úvazek je menší než 5
5 - součet pracovních úvazků úředníků je větší než 2 a počet dokumentací na jeden pracovní úvazek je větší nebo rovno 5 a menší než 15
6 - součet pracovních úvazků úředníků je větší než 2 a počet dokumentací na jeden pracovní úvazek je větší nebo rovno 15
Stav k 31.12.2011</t>
    </r>
  </si>
  <si>
    <r>
      <rPr>
        <b/>
        <sz val="10"/>
        <color rgb="FF0070C0"/>
        <rFont val="Arial"/>
        <family val="2"/>
        <charset val="238"/>
      </rPr>
      <t>Počet pořizované ÚPD na jeden celý pracovní úvazek úředníků ÚÚP</t>
    </r>
    <r>
      <rPr>
        <sz val="10"/>
        <color rgb="FF0070C0"/>
        <rFont val="Arial"/>
        <family val="2"/>
        <charset val="238"/>
      </rPr>
      <t xml:space="preserve">
0
0,1-5,0
5,1-9,9
10,0-15,0
více než 15,1
Stav k 31.12.2011</t>
    </r>
  </si>
  <si>
    <r>
      <t xml:space="preserve">(B139/B137)*100
</t>
    </r>
    <r>
      <rPr>
        <sz val="10"/>
        <color rgb="FFFF0000"/>
        <rFont val="Arial"/>
        <family val="2"/>
        <charset val="238"/>
      </rPr>
      <t>KARTOGRAM</t>
    </r>
  </si>
  <si>
    <r>
      <t xml:space="preserve">B206+B207
</t>
    </r>
    <r>
      <rPr>
        <sz val="10"/>
        <color rgb="FFFF0000"/>
        <rFont val="Arial"/>
        <family val="2"/>
        <charset val="238"/>
      </rPr>
      <t>KARTOGRAM</t>
    </r>
  </si>
  <si>
    <r>
      <t xml:space="preserve">B220, Součet ÚPD a jejich změn (vč. úprav ÚP), vymezení ZÚ ve sledovaném roce
</t>
    </r>
    <r>
      <rPr>
        <sz val="10"/>
        <color rgb="FFFF0000"/>
        <rFont val="Arial"/>
        <family val="2"/>
        <charset val="238"/>
      </rPr>
      <t>KARTOGRAM</t>
    </r>
  </si>
  <si>
    <r>
      <t xml:space="preserve">B220
</t>
    </r>
    <r>
      <rPr>
        <sz val="10"/>
        <color rgb="FFFF0000"/>
        <rFont val="Arial"/>
        <family val="2"/>
        <charset val="238"/>
      </rPr>
      <t>KARTOGRAM</t>
    </r>
  </si>
  <si>
    <r>
      <t xml:space="preserve">B228
</t>
    </r>
    <r>
      <rPr>
        <sz val="10"/>
        <color rgb="FFFF0000"/>
        <rFont val="Arial"/>
        <family val="2"/>
        <charset val="238"/>
      </rPr>
      <t>KARTOGRAM</t>
    </r>
  </si>
  <si>
    <r>
      <t xml:space="preserve">B223
</t>
    </r>
    <r>
      <rPr>
        <sz val="10"/>
        <color rgb="FFFF0000"/>
        <rFont val="Arial"/>
        <family val="2"/>
        <charset val="238"/>
      </rPr>
      <t>KARTOGRAM</t>
    </r>
  </si>
  <si>
    <r>
      <t xml:space="preserve">B220, Součet pracovních úvazků úředníků - skutečný
</t>
    </r>
    <r>
      <rPr>
        <sz val="10"/>
        <color rgb="FFFF0000"/>
        <rFont val="Arial"/>
        <family val="2"/>
        <charset val="238"/>
      </rPr>
      <t>KARTOGRAM</t>
    </r>
  </si>
  <si>
    <r>
      <t xml:space="preserve">Rozdíl v pokrytí území správního obvodu platnou územně plánovací dokumentací v období 31.12.2010 a 31.12.2011
</t>
    </r>
    <r>
      <rPr>
        <sz val="10"/>
        <color rgb="FF0070C0"/>
        <rFont val="Arial"/>
        <family val="2"/>
        <charset val="238"/>
      </rPr>
      <t>0-4,99
5,00-9,99
&gt;=10</t>
    </r>
  </si>
  <si>
    <r>
      <rPr>
        <b/>
        <sz val="10"/>
        <color rgb="FF0070C0"/>
        <rFont val="Arial"/>
        <family val="2"/>
        <charset val="238"/>
      </rPr>
      <t xml:space="preserve">Počet územních plánů a jejich změn, které pořizovaly obce podle § 6 odst. 2 a předaly je útvaru
</t>
    </r>
    <r>
      <rPr>
        <sz val="10"/>
        <color rgb="FF0070C0"/>
        <rFont val="Arial"/>
        <family val="2"/>
        <charset val="238"/>
      </rPr>
      <t>0-4
5-9
10-19
20-29
&gt;=30</t>
    </r>
    <r>
      <rPr>
        <b/>
        <sz val="10"/>
        <color rgb="FF0070C0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Stav k 31.12.2011</t>
    </r>
  </si>
  <si>
    <t>(B109+B110+B112+B113+B115+B116+B118+B119+B121:B130+B141)/B75</t>
  </si>
  <si>
    <t>(B111+B114+B117+B120)/B76</t>
  </si>
  <si>
    <r>
      <rPr>
        <sz val="10"/>
        <color rgb="FF0070C0"/>
        <rFont val="Arial"/>
        <family val="2"/>
        <charset val="238"/>
      </rPr>
      <t>B32+B33+B34</t>
    </r>
    <r>
      <rPr>
        <sz val="10"/>
        <color rgb="FFFF0000"/>
        <rFont val="Arial"/>
        <family val="2"/>
        <charset val="238"/>
      </rPr>
      <t xml:space="preserve">
KARTOGRAM</t>
    </r>
  </si>
  <si>
    <t>rok 2008</t>
  </si>
  <si>
    <r>
      <rPr>
        <sz val="10"/>
        <color rgb="FF0070C0"/>
        <rFont val="Arial"/>
        <family val="2"/>
        <charset val="238"/>
      </rPr>
      <t>(B32+B33+B34)-rok 2008</t>
    </r>
    <r>
      <rPr>
        <sz val="10"/>
        <color rgb="FFFF0000"/>
        <rFont val="Arial"/>
        <family val="2"/>
        <charset val="238"/>
      </rPr>
      <t xml:space="preserve">
KARTOGRAM</t>
    </r>
  </si>
  <si>
    <t>rok 2010</t>
  </si>
  <si>
    <r>
      <rPr>
        <sz val="10"/>
        <color rgb="FF0070C0"/>
        <rFont val="Arial"/>
        <family val="2"/>
        <charset val="238"/>
      </rPr>
      <t>rok 2010-B228</t>
    </r>
    <r>
      <rPr>
        <sz val="10"/>
        <color rgb="FFFF0000"/>
        <rFont val="Arial"/>
        <family val="2"/>
        <charset val="238"/>
      </rPr>
      <t xml:space="preserve">
KARTOGRAM</t>
    </r>
  </si>
  <si>
    <r>
      <t xml:space="preserve">(B109+B110+B112+B113+B115+B116+B118+B119+B121:B130+B141)/(B36+B38)
</t>
    </r>
    <r>
      <rPr>
        <sz val="10"/>
        <color rgb="FFFF0000"/>
        <rFont val="Arial"/>
        <family val="2"/>
        <charset val="238"/>
      </rPr>
      <t>KARTOGRAM</t>
    </r>
  </si>
  <si>
    <r>
      <rPr>
        <b/>
        <sz val="10"/>
        <color rgb="FF0070C0"/>
        <rFont val="Arial"/>
        <family val="2"/>
        <charset val="238"/>
      </rPr>
      <t>Pokrytí území ORP platnou územně plánovací dokumentací</t>
    </r>
    <r>
      <rPr>
        <sz val="10"/>
        <color rgb="FF0070C0"/>
        <rFont val="Arial"/>
        <family val="2"/>
        <charset val="238"/>
      </rPr>
      <t xml:space="preserve">
0-4,99
5,0-39,99
40-59,99
60-79,99
80- 89,99
90-100
Stav k 31.12.2010</t>
    </r>
  </si>
  <si>
    <r>
      <rPr>
        <b/>
        <sz val="10"/>
        <color rgb="FF0070C0"/>
        <rFont val="Arial"/>
        <family val="2"/>
        <charset val="238"/>
      </rPr>
      <t>Pokrytí území ORP platnou územně plánovací dokumentací</t>
    </r>
    <r>
      <rPr>
        <sz val="10"/>
        <color rgb="FF0070C0"/>
        <rFont val="Arial"/>
        <family val="2"/>
        <charset val="238"/>
      </rPr>
      <t xml:space="preserve">
0-4,99
5,0-39,99
40-59,99
60-79,99
80- 89,99
90-100
Stav k 31.12.2011</t>
    </r>
  </si>
  <si>
    <r>
      <t xml:space="preserve">Podíl nevyřízených žádostí obcí o pořízení územně plánovací dokumentace nebo její změny z celkového počtu podaných žádostí
</t>
    </r>
    <r>
      <rPr>
        <sz val="10"/>
        <color rgb="FF0070C0"/>
        <rFont val="Arial"/>
        <family val="2"/>
        <charset val="238"/>
      </rPr>
      <t>0-9
10-19
20-29
30-49
50-69
&gt;=70</t>
    </r>
    <r>
      <rPr>
        <b/>
        <sz val="10"/>
        <color rgb="FF0070C0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Stav k 31.12.2011</t>
    </r>
  </si>
  <si>
    <r>
      <rPr>
        <b/>
        <sz val="10"/>
        <color rgb="FF0070C0"/>
        <rFont val="Arial"/>
        <family val="2"/>
        <charset val="238"/>
      </rPr>
      <t xml:space="preserve">Počet zaměstnanců ÚÚP </t>
    </r>
    <r>
      <rPr>
        <sz val="10"/>
        <color rgb="FF0070C0"/>
        <rFont val="Arial"/>
        <family val="2"/>
        <charset val="238"/>
      </rPr>
      <t xml:space="preserve">
&lt;1,1
&gt;=1,1 a &lt;2,1
&gt;=2,1
Stav k 31.12.2018</t>
    </r>
  </si>
  <si>
    <r>
      <rPr>
        <b/>
        <sz val="10"/>
        <color rgb="FF0070C0"/>
        <rFont val="Arial"/>
        <family val="2"/>
        <charset val="238"/>
      </rPr>
      <t>Počet zaměstnanců ÚÚP</t>
    </r>
    <r>
      <rPr>
        <sz val="10"/>
        <color rgb="FF0070C0"/>
        <rFont val="Arial"/>
        <family val="2"/>
        <charset val="238"/>
      </rPr>
      <t xml:space="preserve">
&lt;1,1
&gt;=1,1 a &lt;2,1
&gt;=2,1
Stav k 31.12.2011</t>
    </r>
  </si>
  <si>
    <r>
      <t xml:space="preserve">Rozdíl počtu  zaměstnanců ÚÚP v období 31.12.2008 a 31.12.2011
</t>
    </r>
    <r>
      <rPr>
        <sz val="10"/>
        <color rgb="FF0070C0"/>
        <rFont val="Arial"/>
        <family val="2"/>
        <charset val="238"/>
      </rPr>
      <t>&lt; 0
=0
&gt;=1 a &lt;5
&gt;=5 a &lt;10
&gt;=10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</si>
</sst>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i/>
      <sz val="10"/>
      <color rgb="FF0070C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4" applyNumberFormat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5" borderId="10" applyNumberFormat="0" applyAlignment="0" applyProtection="0"/>
    <xf numFmtId="0" fontId="18" fillId="25" borderId="10" applyNumberFormat="0" applyAlignment="0" applyProtection="0"/>
    <xf numFmtId="0" fontId="19" fillId="26" borderId="10" applyNumberFormat="0" applyAlignment="0" applyProtection="0"/>
    <xf numFmtId="0" fontId="19" fillId="26" borderId="10" applyNumberFormat="0" applyAlignment="0" applyProtection="0"/>
    <xf numFmtId="0" fontId="20" fillId="26" borderId="11" applyNumberFormat="0" applyAlignment="0" applyProtection="0"/>
    <xf numFmtId="0" fontId="20" fillId="26" borderId="11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22" fillId="0" borderId="0" xfId="0" applyFont="1" applyAlignment="1">
      <alignment vertical="top"/>
    </xf>
    <xf numFmtId="49" fontId="24" fillId="0" borderId="0" xfId="0" applyNumberFormat="1" applyFont="1" applyAlignment="1">
      <alignment vertical="top"/>
    </xf>
    <xf numFmtId="0" fontId="24" fillId="0" borderId="0" xfId="0" applyFont="1" applyAlignment="1">
      <alignment horizontal="center" vertical="top"/>
    </xf>
    <xf numFmtId="0" fontId="23" fillId="33" borderId="2" xfId="0" applyFont="1" applyFill="1" applyBorder="1" applyAlignment="1">
      <alignment horizontal="center" vertical="top" wrapText="1"/>
    </xf>
    <xf numFmtId="0" fontId="23" fillId="34" borderId="2" xfId="0" applyFont="1" applyFill="1" applyBorder="1" applyAlignment="1">
      <alignment horizontal="center" vertical="top" wrapText="1"/>
    </xf>
    <xf numFmtId="49" fontId="24" fillId="0" borderId="0" xfId="0" applyNumberFormat="1" applyFont="1" applyAlignment="1">
      <alignment horizontal="right" vertical="top"/>
    </xf>
    <xf numFmtId="2" fontId="2" fillId="0" borderId="2" xfId="56" applyNumberFormat="1" applyFont="1" applyFill="1" applyBorder="1" applyAlignment="1">
      <alignment vertical="top"/>
    </xf>
    <xf numFmtId="0" fontId="24" fillId="0" borderId="0" xfId="0" applyFont="1" applyFill="1" applyAlignment="1">
      <alignment vertical="top"/>
    </xf>
    <xf numFmtId="49" fontId="23" fillId="33" borderId="2" xfId="0" applyNumberFormat="1" applyFont="1" applyFill="1" applyBorder="1" applyAlignment="1">
      <alignment horizontal="right" vertical="top" wrapText="1"/>
    </xf>
    <xf numFmtId="49" fontId="23" fillId="33" borderId="2" xfId="0" applyNumberFormat="1" applyFont="1" applyFill="1" applyBorder="1" applyAlignment="1">
      <alignment horizontal="center" vertical="top" wrapText="1"/>
    </xf>
    <xf numFmtId="0" fontId="23" fillId="33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vertical="top"/>
    </xf>
    <xf numFmtId="0" fontId="23" fillId="35" borderId="2" xfId="0" applyFont="1" applyFill="1" applyBorder="1" applyAlignment="1">
      <alignment horizontal="left" vertical="top" wrapText="1"/>
    </xf>
    <xf numFmtId="0" fontId="23" fillId="35" borderId="2" xfId="0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vertical="top" wrapText="1"/>
    </xf>
    <xf numFmtId="0" fontId="23" fillId="34" borderId="2" xfId="0" applyFont="1" applyFill="1" applyBorder="1" applyAlignment="1">
      <alignment horizontal="left" vertical="top" wrapText="1"/>
    </xf>
    <xf numFmtId="1" fontId="2" fillId="0" borderId="2" xfId="56" applyNumberFormat="1" applyFont="1" applyBorder="1" applyAlignment="1">
      <alignment vertical="top"/>
    </xf>
    <xf numFmtId="0" fontId="24" fillId="0" borderId="0" xfId="0" applyFont="1" applyFill="1" applyBorder="1" applyAlignment="1">
      <alignment vertical="top"/>
    </xf>
    <xf numFmtId="49" fontId="23" fillId="33" borderId="2" xfId="0" applyNumberFormat="1" applyFont="1" applyFill="1" applyBorder="1" applyAlignment="1">
      <alignment horizontal="left" vertical="top" wrapText="1"/>
    </xf>
    <xf numFmtId="49" fontId="24" fillId="0" borderId="2" xfId="0" applyNumberFormat="1" applyFont="1" applyFill="1" applyBorder="1" applyAlignment="1">
      <alignment horizontal="right" vertical="top" wrapText="1"/>
    </xf>
    <xf numFmtId="0" fontId="24" fillId="36" borderId="2" xfId="0" applyFont="1" applyFill="1" applyBorder="1" applyAlignment="1">
      <alignment vertical="top" wrapText="1"/>
    </xf>
    <xf numFmtId="49" fontId="24" fillId="0" borderId="2" xfId="0" applyNumberFormat="1" applyFont="1" applyFill="1" applyBorder="1" applyAlignment="1">
      <alignment vertical="top" wrapText="1"/>
    </xf>
    <xf numFmtId="9" fontId="24" fillId="0" borderId="2" xfId="0" applyNumberFormat="1" applyFont="1" applyFill="1" applyBorder="1" applyAlignment="1">
      <alignment vertical="top" wrapText="1"/>
    </xf>
    <xf numFmtId="17" fontId="24" fillId="0" borderId="2" xfId="0" applyNumberFormat="1" applyFont="1" applyFill="1" applyBorder="1" applyAlignment="1">
      <alignment vertical="top" wrapText="1"/>
    </xf>
    <xf numFmtId="3" fontId="24" fillId="0" borderId="2" xfId="0" applyNumberFormat="1" applyFont="1" applyFill="1" applyBorder="1" applyAlignment="1">
      <alignment vertical="top" wrapText="1"/>
    </xf>
    <xf numFmtId="10" fontId="24" fillId="0" borderId="2" xfId="0" applyNumberFormat="1" applyFont="1" applyFill="1" applyBorder="1" applyAlignment="1">
      <alignment vertical="top" wrapText="1"/>
    </xf>
    <xf numFmtId="14" fontId="24" fillId="0" borderId="2" xfId="0" applyNumberFormat="1" applyFont="1" applyFill="1" applyBorder="1" applyAlignment="1">
      <alignment vertical="top" wrapText="1"/>
    </xf>
    <xf numFmtId="0" fontId="24" fillId="37" borderId="2" xfId="0" applyFont="1" applyFill="1" applyBorder="1" applyAlignment="1">
      <alignment vertical="top" wrapText="1"/>
    </xf>
    <xf numFmtId="0" fontId="22" fillId="38" borderId="2" xfId="0" applyFont="1" applyFill="1" applyBorder="1" applyAlignment="1">
      <alignment vertical="top"/>
    </xf>
    <xf numFmtId="0" fontId="23" fillId="38" borderId="2" xfId="0" applyFont="1" applyFill="1" applyBorder="1" applyAlignment="1">
      <alignment horizontal="center" vertical="top" wrapText="1"/>
    </xf>
    <xf numFmtId="2" fontId="24" fillId="0" borderId="15" xfId="0" applyNumberFormat="1" applyFont="1" applyFill="1" applyBorder="1" applyAlignment="1">
      <alignment vertical="top"/>
    </xf>
    <xf numFmtId="0" fontId="23" fillId="38" borderId="15" xfId="0" applyFont="1" applyFill="1" applyBorder="1" applyAlignment="1">
      <alignment horizontal="left" vertical="top" wrapText="1"/>
    </xf>
    <xf numFmtId="0" fontId="22" fillId="38" borderId="15" xfId="0" applyFont="1" applyFill="1" applyBorder="1" applyAlignment="1">
      <alignment vertical="top"/>
    </xf>
    <xf numFmtId="0" fontId="24" fillId="0" borderId="2" xfId="0" applyFont="1" applyBorder="1" applyAlignment="1">
      <alignment horizontal="center" vertical="top"/>
    </xf>
    <xf numFmtId="2" fontId="24" fillId="0" borderId="2" xfId="0" applyNumberFormat="1" applyFont="1" applyFill="1" applyBorder="1" applyAlignment="1">
      <alignment vertical="top"/>
    </xf>
    <xf numFmtId="0" fontId="24" fillId="0" borderId="2" xfId="0" applyFont="1" applyFill="1" applyBorder="1" applyAlignment="1">
      <alignment horizontal="center" vertical="top"/>
    </xf>
    <xf numFmtId="0" fontId="24" fillId="0" borderId="2" xfId="0" applyFont="1" applyFill="1" applyBorder="1" applyAlignment="1">
      <alignment horizontal="center" vertical="top" wrapText="1"/>
    </xf>
    <xf numFmtId="1" fontId="2" fillId="0" borderId="2" xfId="62" applyNumberFormat="1" applyFont="1" applyFill="1" applyBorder="1" applyAlignment="1">
      <alignment horizontal="center" vertical="top"/>
    </xf>
    <xf numFmtId="1" fontId="24" fillId="0" borderId="2" xfId="0" applyNumberFormat="1" applyFont="1" applyFill="1" applyBorder="1" applyAlignment="1">
      <alignment horizontal="center" vertical="top" wrapText="1"/>
    </xf>
    <xf numFmtId="2" fontId="2" fillId="0" borderId="2" xfId="56" applyNumberFormat="1" applyFont="1" applyBorder="1" applyAlignment="1">
      <alignment vertical="top"/>
    </xf>
    <xf numFmtId="0" fontId="28" fillId="38" borderId="2" xfId="0" applyFont="1" applyFill="1" applyBorder="1" applyAlignment="1">
      <alignment horizontal="center" vertical="top" wrapText="1"/>
    </xf>
    <xf numFmtId="2" fontId="2" fillId="0" borderId="2" xfId="62" applyNumberFormat="1" applyFont="1" applyFill="1" applyBorder="1" applyAlignment="1">
      <alignment horizontal="center" vertical="top"/>
    </xf>
    <xf numFmtId="0" fontId="25" fillId="38" borderId="2" xfId="0" applyFont="1" applyFill="1" applyBorder="1" applyAlignment="1">
      <alignment horizontal="left" vertical="top"/>
    </xf>
    <xf numFmtId="0" fontId="23" fillId="0" borderId="0" xfId="0" applyFont="1" applyFill="1" applyAlignment="1">
      <alignment vertical="top"/>
    </xf>
    <xf numFmtId="0" fontId="24" fillId="35" borderId="2" xfId="0" applyFont="1" applyFill="1" applyBorder="1" applyAlignment="1">
      <alignment horizontal="left" vertical="top" wrapText="1"/>
    </xf>
    <xf numFmtId="0" fontId="23" fillId="33" borderId="2" xfId="0" applyFont="1" applyFill="1" applyBorder="1" applyAlignment="1">
      <alignment vertical="top"/>
    </xf>
    <xf numFmtId="1" fontId="2" fillId="0" borderId="2" xfId="61" applyNumberFormat="1" applyFont="1" applyFill="1" applyBorder="1" applyAlignment="1">
      <alignment vertical="top"/>
    </xf>
    <xf numFmtId="0" fontId="23" fillId="38" borderId="2" xfId="0" applyFont="1" applyFill="1" applyBorder="1" applyAlignment="1">
      <alignment horizontal="left" vertical="top" wrapText="1"/>
    </xf>
    <xf numFmtId="0" fontId="25" fillId="38" borderId="2" xfId="0" applyFont="1" applyFill="1" applyBorder="1" applyAlignment="1">
      <alignment horizontal="left" vertical="top" wrapText="1"/>
    </xf>
    <xf numFmtId="0" fontId="23" fillId="38" borderId="2" xfId="96" applyFont="1" applyFill="1" applyBorder="1" applyAlignment="1">
      <alignment horizontal="left" vertical="top" wrapText="1"/>
    </xf>
    <xf numFmtId="0" fontId="23" fillId="38" borderId="2" xfId="96" applyFont="1" applyFill="1" applyBorder="1" applyAlignment="1">
      <alignment vertical="top" wrapText="1"/>
    </xf>
    <xf numFmtId="1" fontId="24" fillId="0" borderId="2" xfId="0" applyNumberFormat="1" applyFont="1" applyFill="1" applyBorder="1" applyAlignment="1">
      <alignment vertical="top"/>
    </xf>
    <xf numFmtId="164" fontId="24" fillId="0" borderId="2" xfId="0" applyNumberFormat="1" applyFont="1" applyBorder="1" applyAlignment="1">
      <alignment vertical="top"/>
    </xf>
    <xf numFmtId="0" fontId="25" fillId="33" borderId="1" xfId="0" applyFont="1" applyFill="1" applyBorder="1" applyAlignment="1">
      <alignment vertical="top"/>
    </xf>
    <xf numFmtId="0" fontId="23" fillId="33" borderId="12" xfId="0" applyFont="1" applyFill="1" applyBorder="1" applyAlignment="1">
      <alignment vertical="top"/>
    </xf>
    <xf numFmtId="0" fontId="25" fillId="33" borderId="2" xfId="0" applyFont="1" applyFill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/>
    </xf>
    <xf numFmtId="0" fontId="22" fillId="33" borderId="2" xfId="0" applyFont="1" applyFill="1" applyBorder="1" applyAlignment="1">
      <alignment horizontal="left" vertical="top" wrapText="1"/>
    </xf>
    <xf numFmtId="49" fontId="22" fillId="33" borderId="2" xfId="0" applyNumberFormat="1" applyFont="1" applyFill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 wrapText="1"/>
    </xf>
    <xf numFmtId="0" fontId="25" fillId="38" borderId="15" xfId="0" applyFont="1" applyFill="1" applyBorder="1" applyAlignment="1">
      <alignment horizontal="left" vertical="top"/>
    </xf>
    <xf numFmtId="0" fontId="24" fillId="0" borderId="13" xfId="0" applyFont="1" applyBorder="1" applyAlignment="1">
      <alignment vertical="top"/>
    </xf>
    <xf numFmtId="0" fontId="24" fillId="0" borderId="14" xfId="0" applyFont="1" applyBorder="1" applyAlignment="1">
      <alignment vertical="top"/>
    </xf>
    <xf numFmtId="0" fontId="25" fillId="38" borderId="15" xfId="0" applyFont="1" applyFill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5" fillId="34" borderId="2" xfId="0" applyFont="1" applyFill="1" applyBorder="1" applyAlignment="1">
      <alignment horizontal="left" vertical="top" wrapText="1"/>
    </xf>
    <xf numFmtId="0" fontId="22" fillId="34" borderId="2" xfId="0" applyFont="1" applyFill="1" applyBorder="1" applyAlignment="1">
      <alignment horizontal="left" vertical="top" wrapText="1"/>
    </xf>
  </cellXfs>
  <cellStyles count="111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2 2" xfId="97"/>
    <cellStyle name="Normální 3" xfId="58"/>
    <cellStyle name="Normální 3 2" xfId="98"/>
    <cellStyle name="Normální 4" xfId="59"/>
    <cellStyle name="Normální 5" xfId="60"/>
    <cellStyle name="Normální 5 2" xfId="99"/>
    <cellStyle name="Normální 6" xfId="61"/>
    <cellStyle name="Normální 6 2" xfId="62"/>
    <cellStyle name="Normální 6 2 2" xfId="102"/>
    <cellStyle name="Normální 6 3" xfId="63"/>
    <cellStyle name="Normální 6 3 2" xfId="64"/>
    <cellStyle name="Normální 6 3 2 2" xfId="104"/>
    <cellStyle name="Normální 6 3 3" xfId="103"/>
    <cellStyle name="Normální 6 4" xfId="94"/>
    <cellStyle name="Normální 6 4 2" xfId="106"/>
    <cellStyle name="Normální 6 4 3" xfId="101"/>
    <cellStyle name="Normální 6 5" xfId="108"/>
    <cellStyle name="Normální 6 5 2" xfId="110"/>
    <cellStyle name="Normální 7" xfId="93"/>
    <cellStyle name="Normální 7 2" xfId="95"/>
    <cellStyle name="Normální 7 2 2" xfId="105"/>
    <cellStyle name="Normální 7 3" xfId="100"/>
    <cellStyle name="Normální 8" xfId="96"/>
    <cellStyle name="Normální 9" xfId="107"/>
    <cellStyle name="Normální 9 2" xfId="109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18"/>
  <sheetViews>
    <sheetView showGridLines="0" tabSelected="1" zoomScaleNormal="100" workbookViewId="0">
      <selection sqref="A1:A2"/>
    </sheetView>
  </sheetViews>
  <sheetFormatPr defaultColWidth="36.5703125" defaultRowHeight="12.75" x14ac:dyDescent="0.25"/>
  <cols>
    <col min="1" max="1" width="8.85546875" style="44" bestFit="1" customWidth="1"/>
    <col min="2" max="2" width="17.42578125" style="12" bestFit="1" customWidth="1"/>
    <col min="3" max="3" width="35.42578125" style="12" bestFit="1" customWidth="1"/>
    <col min="4" max="4" width="27.42578125" style="12" bestFit="1" customWidth="1"/>
    <col min="5" max="5" width="12.28515625" style="6" bestFit="1" customWidth="1"/>
    <col min="6" max="6" width="17.85546875" style="12" customWidth="1"/>
    <col min="7" max="7" width="9.140625" style="12" bestFit="1" customWidth="1"/>
    <col min="8" max="8" width="10.140625" style="12" bestFit="1" customWidth="1"/>
    <col min="9" max="9" width="35.85546875" style="12" bestFit="1" customWidth="1"/>
    <col min="10" max="10" width="36.7109375" style="12" bestFit="1" customWidth="1"/>
    <col min="11" max="11" width="22.5703125" style="12" bestFit="1" customWidth="1"/>
    <col min="12" max="12" width="21" style="12" bestFit="1" customWidth="1"/>
    <col min="13" max="13" width="10.42578125" style="12" customWidth="1"/>
    <col min="14" max="14" width="18.42578125" style="12" bestFit="1" customWidth="1"/>
    <col min="15" max="15" width="33.140625" style="12" bestFit="1" customWidth="1"/>
    <col min="16" max="16" width="36.7109375" style="2" bestFit="1" customWidth="1"/>
    <col min="17" max="17" width="27.85546875" style="12" bestFit="1" customWidth="1"/>
    <col min="18" max="18" width="24" style="12" bestFit="1" customWidth="1"/>
    <col min="19" max="19" width="10.7109375" style="12" bestFit="1" customWidth="1"/>
    <col min="20" max="20" width="20" style="12" bestFit="1" customWidth="1"/>
    <col min="21" max="21" width="34" style="12" bestFit="1" customWidth="1"/>
    <col min="22" max="22" width="36.140625" style="12" bestFit="1" customWidth="1"/>
    <col min="23" max="23" width="25.42578125" style="12" bestFit="1" customWidth="1"/>
    <col min="24" max="24" width="24" style="12" bestFit="1" customWidth="1"/>
    <col min="25" max="25" width="14.42578125" style="12" bestFit="1" customWidth="1"/>
    <col min="26" max="26" width="18.28515625" style="12" bestFit="1" customWidth="1"/>
    <col min="27" max="27" width="31.140625" style="12" bestFit="1" customWidth="1"/>
    <col min="28" max="28" width="23.140625" style="12" bestFit="1" customWidth="1"/>
    <col min="29" max="29" width="21.7109375" style="12" bestFit="1" customWidth="1"/>
    <col min="30" max="30" width="9" style="12" bestFit="1" customWidth="1"/>
    <col min="31" max="31" width="19.42578125" style="12" bestFit="1" customWidth="1"/>
    <col min="32" max="32" width="33.140625" style="12" bestFit="1" customWidth="1"/>
    <col min="33" max="33" width="12.7109375" style="8" customWidth="1"/>
    <col min="34" max="34" width="19.42578125" style="12" customWidth="1"/>
    <col min="35" max="35" width="8.7109375" style="12" bestFit="1" customWidth="1"/>
    <col min="36" max="36" width="8.5703125" style="12" customWidth="1"/>
    <col min="37" max="37" width="12.85546875" style="12" bestFit="1" customWidth="1"/>
    <col min="38" max="38" width="12.7109375" style="12" customWidth="1"/>
    <col min="39" max="40" width="23" style="12" bestFit="1" customWidth="1"/>
    <col min="41" max="41" width="18.140625" style="12" customWidth="1"/>
    <col min="42" max="42" width="16.28515625" style="12" customWidth="1"/>
    <col min="43" max="43" width="11.7109375" style="12" customWidth="1"/>
    <col min="44" max="44" width="11.42578125" style="12" customWidth="1"/>
    <col min="45" max="46" width="17.140625" style="12" bestFit="1" customWidth="1"/>
    <col min="47" max="48" width="13.5703125" style="12" bestFit="1" customWidth="1"/>
    <col min="49" max="49" width="13" style="12" bestFit="1" customWidth="1"/>
    <col min="50" max="50" width="17.85546875" style="12" customWidth="1"/>
    <col min="51" max="51" width="18" style="12" bestFit="1" customWidth="1"/>
    <col min="52" max="52" width="13" style="12" bestFit="1" customWidth="1"/>
    <col min="53" max="53" width="14.7109375" style="12" customWidth="1"/>
    <col min="54" max="54" width="10.5703125" style="12" bestFit="1" customWidth="1"/>
    <col min="55" max="55" width="9.140625" style="12" bestFit="1" customWidth="1"/>
    <col min="56" max="56" width="7.7109375" style="12" bestFit="1" customWidth="1"/>
    <col min="57" max="57" width="14" style="12" bestFit="1" customWidth="1"/>
    <col min="58" max="58" width="15" style="12" bestFit="1" customWidth="1"/>
    <col min="59" max="59" width="7.5703125" style="12" bestFit="1" customWidth="1"/>
    <col min="60" max="60" width="22.7109375" style="12" bestFit="1" customWidth="1"/>
    <col min="61" max="61" width="7.42578125" style="12" customWidth="1"/>
    <col min="62" max="62" width="8.5703125" style="12" bestFit="1" customWidth="1"/>
    <col min="63" max="63" width="7.5703125" style="12" bestFit="1" customWidth="1"/>
    <col min="64" max="64" width="9" style="12" bestFit="1" customWidth="1"/>
    <col min="65" max="65" width="6.7109375" style="12" customWidth="1"/>
    <col min="66" max="68" width="7.5703125" style="12" bestFit="1" customWidth="1"/>
    <col min="69" max="69" width="10" style="12" bestFit="1" customWidth="1"/>
    <col min="70" max="70" width="19.85546875" style="12" bestFit="1" customWidth="1"/>
    <col min="71" max="71" width="25.140625" style="12" bestFit="1" customWidth="1"/>
    <col min="72" max="72" width="27.5703125" style="12" bestFit="1" customWidth="1"/>
    <col min="73" max="74" width="15" style="12" bestFit="1" customWidth="1"/>
    <col min="75" max="75" width="16" style="12" bestFit="1" customWidth="1"/>
    <col min="76" max="76" width="17" style="12" bestFit="1" customWidth="1"/>
    <col min="77" max="77" width="12.85546875" style="12" bestFit="1" customWidth="1"/>
    <col min="78" max="78" width="13.28515625" style="12" bestFit="1" customWidth="1"/>
    <col min="79" max="79" width="31.42578125" style="12" bestFit="1" customWidth="1"/>
    <col min="80" max="80" width="13.85546875" style="12" bestFit="1" customWidth="1"/>
    <col min="81" max="81" width="14.5703125" style="12" bestFit="1" customWidth="1"/>
    <col min="82" max="82" width="18.140625" style="12" bestFit="1" customWidth="1"/>
    <col min="83" max="83" width="21.140625" style="12" bestFit="1" customWidth="1"/>
    <col min="84" max="84" width="26.5703125" style="12" bestFit="1" customWidth="1"/>
    <col min="85" max="85" width="18.5703125" style="12" bestFit="1" customWidth="1"/>
    <col min="86" max="86" width="24.140625" style="12" bestFit="1" customWidth="1"/>
    <col min="87" max="87" width="24" style="12" bestFit="1" customWidth="1"/>
    <col min="88" max="88" width="18.5703125" style="12" bestFit="1" customWidth="1"/>
    <col min="89" max="89" width="59.42578125" style="12" customWidth="1"/>
    <col min="90" max="90" width="18.5703125" style="12" bestFit="1" customWidth="1"/>
    <col min="91" max="91" width="25.7109375" style="12" bestFit="1" customWidth="1"/>
    <col min="92" max="92" width="36.7109375" style="12" bestFit="1" customWidth="1"/>
    <col min="93" max="93" width="16.42578125" style="12" bestFit="1" customWidth="1"/>
    <col min="94" max="94" width="16.5703125" style="12" bestFit="1" customWidth="1"/>
    <col min="95" max="95" width="25.7109375" style="12" bestFit="1" customWidth="1"/>
    <col min="96" max="96" width="36.7109375" style="12" bestFit="1" customWidth="1"/>
    <col min="97" max="97" width="18.5703125" style="12" bestFit="1" customWidth="1"/>
    <col min="98" max="98" width="25.7109375" style="12" bestFit="1" customWidth="1"/>
    <col min="99" max="99" width="36" style="12" bestFit="1" customWidth="1"/>
    <col min="100" max="100" width="29.7109375" style="12" customWidth="1"/>
    <col min="101" max="101" width="20.7109375" style="12" bestFit="1" customWidth="1"/>
    <col min="102" max="102" width="21.5703125" style="12" customWidth="1"/>
    <col min="103" max="103" width="23" style="12" bestFit="1" customWidth="1"/>
    <col min="104" max="104" width="11.28515625" style="12" customWidth="1"/>
    <col min="105" max="105" width="25.28515625" style="12" bestFit="1" customWidth="1"/>
    <col min="106" max="106" width="12.7109375" style="12" customWidth="1"/>
    <col min="107" max="107" width="18.5703125" style="12" bestFit="1" customWidth="1"/>
    <col min="108" max="108" width="7.7109375" style="12" bestFit="1" customWidth="1"/>
    <col min="109" max="109" width="36.7109375" style="12" bestFit="1" customWidth="1"/>
    <col min="110" max="110" width="20.42578125" style="12" customWidth="1"/>
    <col min="111" max="111" width="5.85546875" style="12" customWidth="1"/>
    <col min="112" max="112" width="29.42578125" style="12" bestFit="1" customWidth="1"/>
    <col min="113" max="113" width="36.7109375" style="12" bestFit="1" customWidth="1"/>
    <col min="114" max="114" width="18.85546875" style="12" bestFit="1" customWidth="1"/>
    <col min="115" max="115" width="36.7109375" style="12" bestFit="1" customWidth="1"/>
    <col min="116" max="116" width="16.42578125" style="12" bestFit="1" customWidth="1"/>
    <col min="117" max="117" width="31.42578125" style="12" bestFit="1" customWidth="1"/>
    <col min="118" max="118" width="15.140625" style="12" bestFit="1" customWidth="1"/>
    <col min="119" max="119" width="17" style="12" bestFit="1" customWidth="1"/>
    <col min="120" max="120" width="20.5703125" style="12" customWidth="1"/>
    <col min="121" max="121" width="36.42578125" style="12" bestFit="1" customWidth="1"/>
    <col min="122" max="122" width="21.7109375" style="12" bestFit="1" customWidth="1"/>
    <col min="123" max="123" width="26" style="12" customWidth="1"/>
    <col min="124" max="124" width="24.42578125" style="12" bestFit="1" customWidth="1"/>
    <col min="125" max="125" width="28.28515625" style="12" customWidth="1"/>
    <col min="126" max="126" width="28.42578125" style="12" bestFit="1" customWidth="1"/>
    <col min="127" max="127" width="29.5703125" style="12" customWidth="1"/>
    <col min="128" max="128" width="15.7109375" style="12" bestFit="1" customWidth="1"/>
    <col min="129" max="129" width="16.28515625" style="12" bestFit="1" customWidth="1"/>
    <col min="130" max="130" width="15.7109375" style="12" bestFit="1" customWidth="1"/>
    <col min="131" max="131" width="23.5703125" style="12" bestFit="1" customWidth="1"/>
    <col min="132" max="132" width="25.42578125" style="12" bestFit="1" customWidth="1"/>
    <col min="133" max="133" width="26.140625" style="12" bestFit="1" customWidth="1"/>
    <col min="134" max="134" width="27.85546875" style="12" bestFit="1" customWidth="1"/>
    <col min="135" max="135" width="28.140625" style="12" bestFit="1" customWidth="1"/>
    <col min="136" max="136" width="29.42578125" style="12" bestFit="1" customWidth="1"/>
    <col min="137" max="137" width="16.7109375" style="12" bestFit="1" customWidth="1"/>
    <col min="138" max="138" width="17.140625" style="12" bestFit="1" customWidth="1"/>
    <col min="139" max="139" width="16.7109375" style="12" bestFit="1" customWidth="1"/>
    <col min="140" max="140" width="14.28515625" style="12" bestFit="1" customWidth="1"/>
    <col min="141" max="141" width="15.7109375" style="12" bestFit="1" customWidth="1"/>
    <col min="142" max="142" width="14.28515625" style="12" bestFit="1" customWidth="1"/>
    <col min="143" max="143" width="25.140625" style="12" bestFit="1" customWidth="1"/>
    <col min="144" max="144" width="26.7109375" style="12" bestFit="1" customWidth="1"/>
    <col min="145" max="145" width="28.42578125" style="12" bestFit="1" customWidth="1"/>
    <col min="146" max="146" width="31.42578125" style="12" bestFit="1" customWidth="1"/>
    <col min="147" max="147" width="15.28515625" style="12" bestFit="1" customWidth="1"/>
    <col min="148" max="148" width="16.28515625" style="12" bestFit="1" customWidth="1"/>
    <col min="149" max="150" width="26.140625" style="12" bestFit="1" customWidth="1"/>
    <col min="151" max="151" width="28.42578125" style="12" bestFit="1" customWidth="1"/>
    <col min="152" max="152" width="30.42578125" style="12" bestFit="1" customWidth="1"/>
    <col min="153" max="154" width="16.85546875" style="12" bestFit="1" customWidth="1"/>
    <col min="155" max="155" width="15.140625" style="12" bestFit="1" customWidth="1"/>
    <col min="156" max="156" width="15" style="12" customWidth="1"/>
    <col min="157" max="157" width="18.140625" style="12" bestFit="1" customWidth="1"/>
    <col min="158" max="158" width="21.7109375" style="12" bestFit="1" customWidth="1"/>
    <col min="159" max="159" width="21.5703125" style="12" customWidth="1"/>
    <col min="160" max="160" width="14.7109375" style="12" bestFit="1" customWidth="1"/>
    <col min="161" max="162" width="16.28515625" style="12" bestFit="1" customWidth="1"/>
    <col min="163" max="163" width="15.7109375" style="12" bestFit="1" customWidth="1"/>
    <col min="164" max="164" width="20.42578125" style="12" bestFit="1" customWidth="1"/>
    <col min="165" max="165" width="22.42578125" style="12" customWidth="1"/>
    <col min="166" max="166" width="22.85546875" style="12" bestFit="1" customWidth="1"/>
    <col min="167" max="167" width="15.28515625" style="12" customWidth="1"/>
    <col min="168" max="168" width="20" style="12" bestFit="1" customWidth="1"/>
    <col min="169" max="169" width="21.7109375" style="12" bestFit="1" customWidth="1"/>
    <col min="170" max="170" width="18.42578125" style="12" bestFit="1" customWidth="1"/>
    <col min="171" max="171" width="14.42578125" style="12" bestFit="1" customWidth="1"/>
    <col min="172" max="172" width="18.42578125" style="12" bestFit="1" customWidth="1"/>
    <col min="173" max="173" width="26.28515625" style="12" bestFit="1" customWidth="1"/>
    <col min="174" max="174" width="14.42578125" style="12" bestFit="1" customWidth="1"/>
    <col min="175" max="175" width="14.28515625" style="12" customWidth="1"/>
    <col min="176" max="176" width="31.140625" style="12" bestFit="1" customWidth="1"/>
    <col min="177" max="177" width="32.5703125" style="12" bestFit="1" customWidth="1"/>
    <col min="178" max="178" width="32.42578125" style="12" bestFit="1" customWidth="1"/>
    <col min="179" max="179" width="31.5703125" style="12" bestFit="1" customWidth="1"/>
    <col min="180" max="180" width="30.5703125" style="12" customWidth="1"/>
    <col min="181" max="181" width="31.5703125" style="12" bestFit="1" customWidth="1"/>
    <col min="182" max="183" width="32.42578125" style="12" bestFit="1" customWidth="1"/>
    <col min="184" max="184" width="30.5703125" style="12" bestFit="1" customWidth="1"/>
    <col min="185" max="185" width="32.42578125" style="12" bestFit="1" customWidth="1"/>
    <col min="186" max="186" width="31.5703125" style="12" bestFit="1" customWidth="1"/>
    <col min="187" max="187" width="32.85546875" style="12" bestFit="1" customWidth="1"/>
    <col min="188" max="188" width="31" style="12" bestFit="1" customWidth="1"/>
    <col min="189" max="190" width="31.5703125" style="12" bestFit="1" customWidth="1"/>
    <col min="191" max="191" width="37.5703125" style="12" customWidth="1"/>
    <col min="192" max="192" width="41.140625" style="12" customWidth="1"/>
    <col min="193" max="195" width="36.5703125" style="12" bestFit="1" customWidth="1"/>
    <col min="196" max="196" width="10.28515625" style="12" bestFit="1" customWidth="1"/>
    <col min="197" max="197" width="9.7109375" style="12" bestFit="1" customWidth="1"/>
    <col min="198" max="198" width="15.28515625" style="12" bestFit="1" customWidth="1"/>
    <col min="199" max="199" width="19.5703125" style="12" bestFit="1" customWidth="1"/>
    <col min="200" max="200" width="18.5703125" style="12" bestFit="1" customWidth="1"/>
    <col min="201" max="201" width="16" style="12" customWidth="1"/>
    <col min="202" max="202" width="22.42578125" style="12" bestFit="1" customWidth="1"/>
    <col min="203" max="203" width="13.7109375" style="12" bestFit="1" customWidth="1"/>
    <col min="204" max="204" width="16.28515625" style="12" bestFit="1" customWidth="1"/>
    <col min="205" max="205" width="17.42578125" style="12" bestFit="1" customWidth="1"/>
    <col min="206" max="206" width="17.85546875" style="12" bestFit="1" customWidth="1"/>
    <col min="207" max="208" width="36.7109375" style="12" bestFit="1" customWidth="1"/>
    <col min="209" max="209" width="15.28515625" style="12" bestFit="1" customWidth="1"/>
    <col min="210" max="210" width="36.42578125" style="12" bestFit="1" customWidth="1"/>
    <col min="211" max="211" width="36.7109375" style="12" bestFit="1" customWidth="1"/>
    <col min="212" max="212" width="36.5703125" style="12" bestFit="1" customWidth="1"/>
    <col min="213" max="213" width="9.85546875" style="12" bestFit="1" customWidth="1"/>
    <col min="214" max="214" width="10.7109375" style="12" customWidth="1"/>
    <col min="215" max="215" width="11" style="12" customWidth="1"/>
    <col min="216" max="216" width="7.42578125" style="12" customWidth="1"/>
    <col min="217" max="217" width="35.140625" style="12" bestFit="1" customWidth="1"/>
    <col min="218" max="218" width="15.42578125" style="12" bestFit="1" customWidth="1"/>
    <col min="219" max="219" width="36.7109375" style="12" bestFit="1" customWidth="1"/>
    <col min="220" max="220" width="39" style="12" customWidth="1"/>
    <col min="221" max="221" width="36.7109375" style="12" bestFit="1" customWidth="1"/>
    <col min="222" max="222" width="15.42578125" style="12" bestFit="1" customWidth="1"/>
    <col min="223" max="223" width="36.7109375" style="12" bestFit="1" customWidth="1"/>
    <col min="224" max="224" width="16" style="12" bestFit="1" customWidth="1"/>
    <col min="225" max="225" width="36.7109375" style="12" bestFit="1" customWidth="1"/>
    <col min="226" max="226" width="22.7109375" style="12" customWidth="1"/>
    <col min="227" max="227" width="27.42578125" style="12" customWidth="1"/>
    <col min="228" max="233" width="8.5703125" style="12" bestFit="1" customWidth="1"/>
    <col min="234" max="234" width="23.42578125" style="12" bestFit="1" customWidth="1"/>
    <col min="235" max="235" width="35.42578125" style="12" bestFit="1" customWidth="1"/>
    <col min="236" max="236" width="18.42578125" style="12" customWidth="1"/>
    <col min="237" max="237" width="20" style="12" bestFit="1" customWidth="1"/>
    <col min="238" max="238" width="14.7109375" style="12" bestFit="1" customWidth="1"/>
    <col min="239" max="239" width="20.42578125" style="12" bestFit="1" customWidth="1"/>
    <col min="240" max="240" width="15.5703125" style="12" bestFit="1" customWidth="1"/>
    <col min="241" max="241" width="21.5703125" style="12" bestFit="1" customWidth="1"/>
    <col min="242" max="242" width="77.85546875" style="12" bestFit="1" customWidth="1"/>
    <col min="243" max="243" width="84" style="12" customWidth="1"/>
    <col min="244" max="244" width="10.140625" style="12" bestFit="1" customWidth="1"/>
    <col min="245" max="245" width="12.28515625" style="12" bestFit="1" customWidth="1"/>
    <col min="246" max="246" width="10.85546875" style="12" bestFit="1" customWidth="1"/>
    <col min="247" max="247" width="12.140625" style="12" bestFit="1" customWidth="1"/>
    <col min="248" max="248" width="9.85546875" style="12" bestFit="1" customWidth="1"/>
    <col min="249" max="249" width="10.42578125" style="12" bestFit="1" customWidth="1"/>
    <col min="250" max="250" width="8.85546875" style="12" bestFit="1" customWidth="1"/>
    <col min="251" max="251" width="21.140625" style="12" bestFit="1" customWidth="1"/>
    <col min="252" max="252" width="21.85546875" style="12" bestFit="1" customWidth="1"/>
    <col min="253" max="253" width="14.42578125" style="12" bestFit="1" customWidth="1"/>
    <col min="254" max="254" width="20.140625" style="12" bestFit="1" customWidth="1"/>
    <col min="255" max="255" width="23.85546875" style="12" bestFit="1" customWidth="1"/>
    <col min="256" max="256" width="16.42578125" style="12" bestFit="1" customWidth="1"/>
    <col min="257" max="257" width="17.7109375" style="12" bestFit="1" customWidth="1"/>
    <col min="258" max="258" width="14.42578125" style="12" bestFit="1" customWidth="1"/>
    <col min="259" max="259" width="13.42578125" style="12" bestFit="1" customWidth="1"/>
    <col min="260" max="260" width="12.28515625" style="12" bestFit="1" customWidth="1"/>
    <col min="261" max="261" width="11.5703125" style="12" customWidth="1"/>
    <col min="262" max="262" width="10.85546875" style="12" bestFit="1" customWidth="1"/>
    <col min="263" max="263" width="9.85546875" style="12" bestFit="1" customWidth="1"/>
    <col min="264" max="264" width="10.42578125" style="12" bestFit="1" customWidth="1"/>
    <col min="265" max="265" width="10" style="12" bestFit="1" customWidth="1"/>
    <col min="266" max="266" width="19" style="12" bestFit="1" customWidth="1"/>
    <col min="267" max="267" width="18.7109375" style="12" customWidth="1"/>
    <col min="268" max="268" width="14.42578125" style="12" bestFit="1" customWidth="1"/>
    <col min="269" max="269" width="18.85546875" style="12" bestFit="1" customWidth="1"/>
    <col min="270" max="270" width="23.85546875" style="12" bestFit="1" customWidth="1"/>
    <col min="271" max="271" width="20" style="12" bestFit="1" customWidth="1"/>
    <col min="272" max="272" width="18.7109375" style="12" bestFit="1" customWidth="1"/>
    <col min="273" max="273" width="14.42578125" style="12" bestFit="1" customWidth="1"/>
    <col min="274" max="274" width="31.140625" style="12" customWidth="1"/>
    <col min="275" max="275" width="22.85546875" style="12" customWidth="1"/>
    <col min="276" max="276" width="17.5703125" style="18" customWidth="1"/>
    <col min="277" max="277" width="17.7109375" style="18" customWidth="1"/>
    <col min="278" max="278" width="14.140625" style="18" bestFit="1" customWidth="1"/>
    <col min="279" max="279" width="18.140625" style="12" customWidth="1"/>
    <col min="280" max="280" width="17.28515625" style="12" bestFit="1" customWidth="1"/>
    <col min="281" max="281" width="17.42578125" style="12" bestFit="1" customWidth="1"/>
    <col min="282" max="282" width="15.5703125" style="12" bestFit="1" customWidth="1"/>
    <col min="283" max="283" width="13" style="12" customWidth="1"/>
    <col min="284" max="284" width="36.7109375" style="12" bestFit="1" customWidth="1"/>
    <col min="285" max="285" width="41.85546875" style="12" customWidth="1"/>
    <col min="286" max="286" width="36.7109375" style="12" bestFit="1" customWidth="1"/>
    <col min="287" max="287" width="20" style="12" customWidth="1"/>
    <col min="288" max="288" width="24" style="12" bestFit="1" customWidth="1"/>
    <col min="289" max="16384" width="36.5703125" style="12"/>
  </cols>
  <sheetData>
    <row r="1" spans="1:288" s="1" customFormat="1" x14ac:dyDescent="0.25">
      <c r="A1" s="54" t="s">
        <v>554</v>
      </c>
      <c r="B1" s="56" t="s">
        <v>0</v>
      </c>
      <c r="C1" s="56" t="s">
        <v>1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45"/>
      <c r="AH1" s="56" t="s">
        <v>205</v>
      </c>
      <c r="AI1" s="58"/>
      <c r="AJ1" s="58"/>
      <c r="AK1" s="58"/>
      <c r="AL1" s="61"/>
      <c r="AM1" s="56" t="s">
        <v>34</v>
      </c>
      <c r="AN1" s="60"/>
      <c r="AO1" s="60"/>
      <c r="AP1" s="60"/>
      <c r="AQ1" s="60"/>
      <c r="AR1" s="60"/>
      <c r="AS1" s="60"/>
      <c r="AT1" s="60"/>
      <c r="AU1" s="61"/>
      <c r="AV1" s="61"/>
      <c r="AW1" s="56" t="s">
        <v>41</v>
      </c>
      <c r="AX1" s="60"/>
      <c r="AY1" s="60"/>
      <c r="AZ1" s="60"/>
      <c r="BA1" s="61"/>
      <c r="BB1" s="56" t="s">
        <v>46</v>
      </c>
      <c r="BC1" s="60"/>
      <c r="BD1" s="60"/>
      <c r="BE1" s="60"/>
      <c r="BF1" s="60"/>
      <c r="BG1" s="60"/>
      <c r="BH1" s="60"/>
      <c r="BI1" s="56" t="s">
        <v>54</v>
      </c>
      <c r="BJ1" s="60"/>
      <c r="BK1" s="60"/>
      <c r="BL1" s="56" t="s">
        <v>58</v>
      </c>
      <c r="BM1" s="60"/>
      <c r="BN1" s="60"/>
      <c r="BO1" s="60"/>
      <c r="BP1" s="60"/>
      <c r="BQ1" s="60"/>
      <c r="BR1" s="56" t="s">
        <v>65</v>
      </c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56" t="s">
        <v>67</v>
      </c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56" t="s">
        <v>78</v>
      </c>
      <c r="CQ1" s="60"/>
      <c r="CR1" s="60"/>
      <c r="CS1" s="56" t="s">
        <v>80</v>
      </c>
      <c r="CT1" s="60"/>
      <c r="CU1" s="60"/>
      <c r="CV1" s="56" t="s">
        <v>81</v>
      </c>
      <c r="CW1" s="60"/>
      <c r="CX1" s="60"/>
      <c r="CY1" s="58"/>
      <c r="CZ1" s="62"/>
      <c r="DA1" s="62"/>
      <c r="DB1" s="62"/>
      <c r="DC1" s="56" t="s">
        <v>85</v>
      </c>
      <c r="DD1" s="60"/>
      <c r="DE1" s="60"/>
      <c r="DF1" s="60"/>
      <c r="DG1" s="60"/>
      <c r="DH1" s="60"/>
      <c r="DI1" s="60"/>
      <c r="DJ1" s="56" t="s">
        <v>89</v>
      </c>
      <c r="DK1" s="60"/>
      <c r="DL1" s="60"/>
      <c r="DM1" s="60"/>
      <c r="DN1" s="60"/>
      <c r="DO1" s="56" t="s">
        <v>94</v>
      </c>
      <c r="DP1" s="60"/>
      <c r="DQ1" s="60"/>
      <c r="DR1" s="56" t="s">
        <v>98</v>
      </c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1"/>
      <c r="FT1" s="56" t="s">
        <v>134</v>
      </c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56" t="s">
        <v>155</v>
      </c>
      <c r="GO1" s="60"/>
      <c r="GP1" s="60"/>
      <c r="GQ1" s="60"/>
      <c r="GR1" s="60"/>
      <c r="GS1" s="60"/>
      <c r="GT1" s="60"/>
      <c r="GU1" s="56" t="s">
        <v>163</v>
      </c>
      <c r="GV1" s="60"/>
      <c r="GW1" s="60"/>
      <c r="GX1" s="56" t="s">
        <v>167</v>
      </c>
      <c r="GY1" s="60"/>
      <c r="GZ1" s="60"/>
      <c r="HA1" s="60"/>
      <c r="HB1" s="60"/>
      <c r="HC1" s="60"/>
      <c r="HD1" s="60"/>
      <c r="HE1" s="56" t="s">
        <v>172</v>
      </c>
      <c r="HF1" s="60"/>
      <c r="HG1" s="60"/>
      <c r="HH1" s="60"/>
      <c r="HI1" s="60"/>
      <c r="HJ1" s="56" t="s">
        <v>174</v>
      </c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56" t="s">
        <v>189</v>
      </c>
      <c r="IK1" s="60"/>
      <c r="IL1" s="60"/>
      <c r="IM1" s="60"/>
      <c r="IN1" s="60"/>
      <c r="IO1" s="60"/>
      <c r="IP1" s="60"/>
      <c r="IQ1" s="60"/>
      <c r="IR1" s="60"/>
      <c r="IS1" s="60"/>
      <c r="IT1" s="60"/>
      <c r="IU1" s="60"/>
      <c r="IV1" s="60"/>
      <c r="IW1" s="60"/>
      <c r="IX1" s="60"/>
      <c r="IY1" s="69" t="s">
        <v>549</v>
      </c>
      <c r="IZ1" s="70"/>
      <c r="JA1" s="70"/>
      <c r="JB1" s="70"/>
      <c r="JC1" s="70"/>
      <c r="JD1" s="70"/>
      <c r="JE1" s="70"/>
      <c r="JF1" s="70"/>
      <c r="JG1" s="70"/>
      <c r="JH1" s="70"/>
      <c r="JI1" s="70"/>
      <c r="JJ1" s="70"/>
      <c r="JK1" s="70"/>
      <c r="JL1" s="70"/>
      <c r="JM1" s="70"/>
      <c r="JN1" s="29"/>
      <c r="JO1" s="33"/>
      <c r="JP1" s="66" t="s">
        <v>623</v>
      </c>
      <c r="JQ1" s="67"/>
      <c r="JR1" s="68"/>
      <c r="JS1" s="43" t="s">
        <v>628</v>
      </c>
      <c r="JT1" s="63" t="s">
        <v>624</v>
      </c>
      <c r="JU1" s="64"/>
      <c r="JV1" s="65"/>
      <c r="JW1" s="43" t="s">
        <v>629</v>
      </c>
      <c r="JX1" s="43" t="s">
        <v>625</v>
      </c>
      <c r="JY1" s="43" t="s">
        <v>626</v>
      </c>
      <c r="JZ1" s="43" t="s">
        <v>627</v>
      </c>
      <c r="KA1" s="63" t="s">
        <v>630</v>
      </c>
      <c r="KB1" s="65"/>
    </row>
    <row r="2" spans="1:288" ht="306" x14ac:dyDescent="0.25">
      <c r="A2" s="55"/>
      <c r="B2" s="57"/>
      <c r="C2" s="11" t="s">
        <v>2</v>
      </c>
      <c r="D2" s="11" t="s">
        <v>3</v>
      </c>
      <c r="E2" s="9" t="s">
        <v>206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9" t="s">
        <v>14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  <c r="Z2" s="11" t="s">
        <v>24</v>
      </c>
      <c r="AA2" s="11" t="s">
        <v>25</v>
      </c>
      <c r="AB2" s="11" t="s">
        <v>26</v>
      </c>
      <c r="AC2" s="11" t="s">
        <v>27</v>
      </c>
      <c r="AD2" s="11" t="s">
        <v>28</v>
      </c>
      <c r="AE2" s="11" t="s">
        <v>29</v>
      </c>
      <c r="AF2" s="11" t="s">
        <v>30</v>
      </c>
      <c r="AG2" s="13" t="s">
        <v>586</v>
      </c>
      <c r="AH2" s="11" t="s">
        <v>31</v>
      </c>
      <c r="AI2" s="11" t="s">
        <v>32</v>
      </c>
      <c r="AJ2" s="13" t="s">
        <v>557</v>
      </c>
      <c r="AK2" s="11" t="s">
        <v>33</v>
      </c>
      <c r="AL2" s="13" t="s">
        <v>558</v>
      </c>
      <c r="AM2" s="11" t="s">
        <v>35</v>
      </c>
      <c r="AN2" s="11" t="s">
        <v>36</v>
      </c>
      <c r="AO2" s="11" t="s">
        <v>37</v>
      </c>
      <c r="AP2" s="11" t="s">
        <v>38</v>
      </c>
      <c r="AQ2" s="13" t="s">
        <v>559</v>
      </c>
      <c r="AR2" s="13" t="s">
        <v>560</v>
      </c>
      <c r="AS2" s="11" t="s">
        <v>39</v>
      </c>
      <c r="AT2" s="11" t="s">
        <v>40</v>
      </c>
      <c r="AU2" s="13" t="s">
        <v>561</v>
      </c>
      <c r="AV2" s="13" t="s">
        <v>562</v>
      </c>
      <c r="AW2" s="11" t="s">
        <v>42</v>
      </c>
      <c r="AX2" s="11" t="s">
        <v>43</v>
      </c>
      <c r="AY2" s="11" t="s">
        <v>44</v>
      </c>
      <c r="AZ2" s="11" t="s">
        <v>45</v>
      </c>
      <c r="BA2" s="13" t="s">
        <v>563</v>
      </c>
      <c r="BB2" s="11" t="s">
        <v>47</v>
      </c>
      <c r="BC2" s="11" t="s">
        <v>48</v>
      </c>
      <c r="BD2" s="11" t="s">
        <v>49</v>
      </c>
      <c r="BE2" s="11" t="s">
        <v>50</v>
      </c>
      <c r="BF2" s="11" t="s">
        <v>51</v>
      </c>
      <c r="BG2" s="11" t="s">
        <v>52</v>
      </c>
      <c r="BH2" s="11" t="s">
        <v>53</v>
      </c>
      <c r="BI2" s="11" t="s">
        <v>55</v>
      </c>
      <c r="BJ2" s="11" t="s">
        <v>56</v>
      </c>
      <c r="BK2" s="11" t="s">
        <v>57</v>
      </c>
      <c r="BL2" s="11" t="s">
        <v>59</v>
      </c>
      <c r="BM2" s="11" t="s">
        <v>60</v>
      </c>
      <c r="BN2" s="11" t="s">
        <v>61</v>
      </c>
      <c r="BO2" s="11" t="s">
        <v>62</v>
      </c>
      <c r="BP2" s="11" t="s">
        <v>63</v>
      </c>
      <c r="BQ2" s="11" t="s">
        <v>64</v>
      </c>
      <c r="BR2" s="11" t="s">
        <v>589</v>
      </c>
      <c r="BS2" s="11" t="s">
        <v>590</v>
      </c>
      <c r="BT2" s="11" t="s">
        <v>597</v>
      </c>
      <c r="BU2" s="11" t="s">
        <v>591</v>
      </c>
      <c r="BV2" s="11" t="s">
        <v>592</v>
      </c>
      <c r="BW2" s="11" t="s">
        <v>593</v>
      </c>
      <c r="BX2" s="11" t="s">
        <v>594</v>
      </c>
      <c r="BY2" s="11" t="s">
        <v>595</v>
      </c>
      <c r="BZ2" s="11" t="s">
        <v>596</v>
      </c>
      <c r="CA2" s="11" t="s">
        <v>66</v>
      </c>
      <c r="CB2" s="11" t="s">
        <v>598</v>
      </c>
      <c r="CC2" s="11" t="s">
        <v>599</v>
      </c>
      <c r="CD2" s="11" t="s">
        <v>600</v>
      </c>
      <c r="CE2" s="11" t="s">
        <v>68</v>
      </c>
      <c r="CF2" s="11" t="s">
        <v>69</v>
      </c>
      <c r="CG2" s="11" t="s">
        <v>70</v>
      </c>
      <c r="CH2" s="11" t="s">
        <v>71</v>
      </c>
      <c r="CI2" s="11" t="s">
        <v>72</v>
      </c>
      <c r="CJ2" s="11" t="s">
        <v>73</v>
      </c>
      <c r="CK2" s="11" t="s">
        <v>74</v>
      </c>
      <c r="CL2" s="11" t="s">
        <v>75</v>
      </c>
      <c r="CM2" s="11" t="s">
        <v>76</v>
      </c>
      <c r="CN2" s="11" t="s">
        <v>74</v>
      </c>
      <c r="CO2" s="11" t="s">
        <v>77</v>
      </c>
      <c r="CP2" s="11" t="s">
        <v>79</v>
      </c>
      <c r="CQ2" s="11" t="s">
        <v>76</v>
      </c>
      <c r="CR2" s="11" t="s">
        <v>74</v>
      </c>
      <c r="CS2" s="11" t="s">
        <v>79</v>
      </c>
      <c r="CT2" s="11" t="s">
        <v>76</v>
      </c>
      <c r="CU2" s="11" t="s">
        <v>74</v>
      </c>
      <c r="CV2" s="11" t="s">
        <v>82</v>
      </c>
      <c r="CW2" s="11" t="s">
        <v>83</v>
      </c>
      <c r="CX2" s="11" t="s">
        <v>84</v>
      </c>
      <c r="CY2" s="13" t="s">
        <v>564</v>
      </c>
      <c r="CZ2" s="13" t="s">
        <v>565</v>
      </c>
      <c r="DA2" s="13" t="s">
        <v>584</v>
      </c>
      <c r="DB2" s="13" t="s">
        <v>566</v>
      </c>
      <c r="DC2" s="11" t="s">
        <v>601</v>
      </c>
      <c r="DD2" s="11" t="s">
        <v>86</v>
      </c>
      <c r="DE2" s="11" t="s">
        <v>87</v>
      </c>
      <c r="DF2" s="11" t="s">
        <v>602</v>
      </c>
      <c r="DG2" s="11" t="s">
        <v>86</v>
      </c>
      <c r="DH2" s="11" t="s">
        <v>87</v>
      </c>
      <c r="DI2" s="11" t="s">
        <v>88</v>
      </c>
      <c r="DJ2" s="11" t="s">
        <v>90</v>
      </c>
      <c r="DK2" s="11" t="s">
        <v>91</v>
      </c>
      <c r="DL2" s="11" t="s">
        <v>92</v>
      </c>
      <c r="DM2" s="11" t="s">
        <v>93</v>
      </c>
      <c r="DN2" s="11" t="s">
        <v>603</v>
      </c>
      <c r="DO2" s="11" t="s">
        <v>95</v>
      </c>
      <c r="DP2" s="11" t="s">
        <v>96</v>
      </c>
      <c r="DQ2" s="11" t="s">
        <v>97</v>
      </c>
      <c r="DR2" s="11" t="s">
        <v>604</v>
      </c>
      <c r="DS2" s="11" t="s">
        <v>99</v>
      </c>
      <c r="DT2" s="11" t="s">
        <v>100</v>
      </c>
      <c r="DU2" s="11" t="s">
        <v>101</v>
      </c>
      <c r="DV2" s="11" t="s">
        <v>102</v>
      </c>
      <c r="DW2" s="11" t="s">
        <v>103</v>
      </c>
      <c r="DX2" s="13" t="s">
        <v>570</v>
      </c>
      <c r="DY2" s="13" t="s">
        <v>571</v>
      </c>
      <c r="DZ2" s="13" t="s">
        <v>572</v>
      </c>
      <c r="EA2" s="11" t="s">
        <v>605</v>
      </c>
      <c r="EB2" s="11" t="s">
        <v>104</v>
      </c>
      <c r="EC2" s="11" t="s">
        <v>105</v>
      </c>
      <c r="ED2" s="11" t="s">
        <v>106</v>
      </c>
      <c r="EE2" s="11" t="s">
        <v>107</v>
      </c>
      <c r="EF2" s="11" t="s">
        <v>108</v>
      </c>
      <c r="EG2" s="13" t="s">
        <v>573</v>
      </c>
      <c r="EH2" s="13" t="s">
        <v>574</v>
      </c>
      <c r="EI2" s="13" t="s">
        <v>575</v>
      </c>
      <c r="EJ2" s="13" t="s">
        <v>569</v>
      </c>
      <c r="EK2" s="13" t="s">
        <v>567</v>
      </c>
      <c r="EL2" s="13" t="s">
        <v>568</v>
      </c>
      <c r="EM2" s="11" t="s">
        <v>109</v>
      </c>
      <c r="EN2" s="11" t="s">
        <v>110</v>
      </c>
      <c r="EO2" s="11" t="s">
        <v>111</v>
      </c>
      <c r="EP2" s="11" t="s">
        <v>112</v>
      </c>
      <c r="EQ2" s="13" t="s">
        <v>576</v>
      </c>
      <c r="ER2" s="13" t="s">
        <v>577</v>
      </c>
      <c r="ES2" s="11" t="s">
        <v>113</v>
      </c>
      <c r="ET2" s="11" t="s">
        <v>114</v>
      </c>
      <c r="EU2" s="11" t="s">
        <v>115</v>
      </c>
      <c r="EV2" s="11" t="s">
        <v>116</v>
      </c>
      <c r="EW2" s="13" t="s">
        <v>578</v>
      </c>
      <c r="EX2" s="13" t="s">
        <v>579</v>
      </c>
      <c r="EY2" s="13" t="s">
        <v>580</v>
      </c>
      <c r="EZ2" s="13" t="s">
        <v>581</v>
      </c>
      <c r="FA2" s="11" t="s">
        <v>117</v>
      </c>
      <c r="FB2" s="11" t="s">
        <v>118</v>
      </c>
      <c r="FC2" s="13" t="s">
        <v>582</v>
      </c>
      <c r="FD2" s="11" t="s">
        <v>119</v>
      </c>
      <c r="FE2" s="11" t="s">
        <v>120</v>
      </c>
      <c r="FF2" s="11" t="s">
        <v>121</v>
      </c>
      <c r="FG2" s="11" t="s">
        <v>122</v>
      </c>
      <c r="FH2" s="11" t="s">
        <v>123</v>
      </c>
      <c r="FI2" s="11" t="s">
        <v>124</v>
      </c>
      <c r="FJ2" s="11" t="s">
        <v>125</v>
      </c>
      <c r="FK2" s="11" t="s">
        <v>126</v>
      </c>
      <c r="FL2" s="11" t="s">
        <v>127</v>
      </c>
      <c r="FM2" s="11" t="s">
        <v>128</v>
      </c>
      <c r="FN2" s="11" t="s">
        <v>129</v>
      </c>
      <c r="FO2" s="11" t="s">
        <v>130</v>
      </c>
      <c r="FP2" s="11" t="s">
        <v>131</v>
      </c>
      <c r="FQ2" s="11" t="s">
        <v>132</v>
      </c>
      <c r="FR2" s="11" t="s">
        <v>133</v>
      </c>
      <c r="FS2" s="13" t="s">
        <v>583</v>
      </c>
      <c r="FT2" s="11" t="s">
        <v>135</v>
      </c>
      <c r="FU2" s="11" t="s">
        <v>136</v>
      </c>
      <c r="FV2" s="11" t="s">
        <v>137</v>
      </c>
      <c r="FW2" s="11" t="s">
        <v>138</v>
      </c>
      <c r="FX2" s="11" t="s">
        <v>139</v>
      </c>
      <c r="FY2" s="11" t="s">
        <v>140</v>
      </c>
      <c r="FZ2" s="11" t="s">
        <v>141</v>
      </c>
      <c r="GA2" s="11" t="s">
        <v>142</v>
      </c>
      <c r="GB2" s="11" t="s">
        <v>143</v>
      </c>
      <c r="GC2" s="11" t="s">
        <v>144</v>
      </c>
      <c r="GD2" s="11" t="s">
        <v>145</v>
      </c>
      <c r="GE2" s="11" t="s">
        <v>146</v>
      </c>
      <c r="GF2" s="11" t="s">
        <v>147</v>
      </c>
      <c r="GG2" s="11" t="s">
        <v>148</v>
      </c>
      <c r="GH2" s="11" t="s">
        <v>149</v>
      </c>
      <c r="GI2" s="11" t="s">
        <v>150</v>
      </c>
      <c r="GJ2" s="11" t="s">
        <v>151</v>
      </c>
      <c r="GK2" s="11" t="s">
        <v>152</v>
      </c>
      <c r="GL2" s="11" t="s">
        <v>153</v>
      </c>
      <c r="GM2" s="11" t="s">
        <v>154</v>
      </c>
      <c r="GN2" s="11" t="s">
        <v>156</v>
      </c>
      <c r="GO2" s="11" t="s">
        <v>157</v>
      </c>
      <c r="GP2" s="11" t="s">
        <v>158</v>
      </c>
      <c r="GQ2" s="11" t="s">
        <v>159</v>
      </c>
      <c r="GR2" s="11" t="s">
        <v>160</v>
      </c>
      <c r="GS2" s="11" t="s">
        <v>161</v>
      </c>
      <c r="GT2" s="11" t="s">
        <v>162</v>
      </c>
      <c r="GU2" s="11" t="s">
        <v>164</v>
      </c>
      <c r="GV2" s="11" t="s">
        <v>165</v>
      </c>
      <c r="GW2" s="11" t="s">
        <v>166</v>
      </c>
      <c r="GX2" s="11" t="s">
        <v>617</v>
      </c>
      <c r="GY2" s="11" t="s">
        <v>168</v>
      </c>
      <c r="GZ2" s="11" t="s">
        <v>169</v>
      </c>
      <c r="HA2" s="11" t="s">
        <v>618</v>
      </c>
      <c r="HB2" s="11" t="s">
        <v>168</v>
      </c>
      <c r="HC2" s="11" t="s">
        <v>170</v>
      </c>
      <c r="HD2" s="11" t="s">
        <v>171</v>
      </c>
      <c r="HE2" s="11" t="s">
        <v>606</v>
      </c>
      <c r="HF2" s="11" t="s">
        <v>607</v>
      </c>
      <c r="HG2" s="11" t="s">
        <v>608</v>
      </c>
      <c r="HH2" s="11" t="s">
        <v>609</v>
      </c>
      <c r="HI2" s="11" t="s">
        <v>173</v>
      </c>
      <c r="HJ2" s="11" t="s">
        <v>619</v>
      </c>
      <c r="HK2" s="11" t="s">
        <v>168</v>
      </c>
      <c r="HL2" s="11" t="s">
        <v>175</v>
      </c>
      <c r="HM2" s="11" t="s">
        <v>176</v>
      </c>
      <c r="HN2" s="11" t="s">
        <v>620</v>
      </c>
      <c r="HO2" s="11" t="s">
        <v>168</v>
      </c>
      <c r="HP2" s="11" t="s">
        <v>610</v>
      </c>
      <c r="HQ2" s="11" t="s">
        <v>177</v>
      </c>
      <c r="HR2" s="11" t="s">
        <v>621</v>
      </c>
      <c r="HS2" s="11" t="s">
        <v>178</v>
      </c>
      <c r="HT2" s="11" t="s">
        <v>611</v>
      </c>
      <c r="HU2" s="11" t="s">
        <v>612</v>
      </c>
      <c r="HV2" s="11" t="s">
        <v>613</v>
      </c>
      <c r="HW2" s="11" t="s">
        <v>614</v>
      </c>
      <c r="HX2" s="11" t="s">
        <v>615</v>
      </c>
      <c r="HY2" s="11" t="s">
        <v>616</v>
      </c>
      <c r="HZ2" s="11" t="s">
        <v>179</v>
      </c>
      <c r="IA2" s="11" t="s">
        <v>180</v>
      </c>
      <c r="IB2" s="11" t="s">
        <v>181</v>
      </c>
      <c r="IC2" s="11" t="s">
        <v>182</v>
      </c>
      <c r="ID2" s="11" t="s">
        <v>183</v>
      </c>
      <c r="IE2" s="11" t="s">
        <v>184</v>
      </c>
      <c r="IF2" s="11" t="s">
        <v>185</v>
      </c>
      <c r="IG2" s="11" t="s">
        <v>186</v>
      </c>
      <c r="IH2" s="11" t="s">
        <v>187</v>
      </c>
      <c r="II2" s="11" t="s">
        <v>188</v>
      </c>
      <c r="IJ2" s="11" t="s">
        <v>190</v>
      </c>
      <c r="IK2" s="11" t="s">
        <v>191</v>
      </c>
      <c r="IL2" s="11" t="s">
        <v>192</v>
      </c>
      <c r="IM2" s="11" t="s">
        <v>193</v>
      </c>
      <c r="IN2" s="11" t="s">
        <v>194</v>
      </c>
      <c r="IO2" s="11" t="s">
        <v>195</v>
      </c>
      <c r="IP2" s="11" t="s">
        <v>196</v>
      </c>
      <c r="IQ2" s="11" t="s">
        <v>197</v>
      </c>
      <c r="IR2" s="11" t="s">
        <v>198</v>
      </c>
      <c r="IS2" s="11" t="s">
        <v>199</v>
      </c>
      <c r="IT2" s="11" t="s">
        <v>200</v>
      </c>
      <c r="IU2" s="11" t="s">
        <v>201</v>
      </c>
      <c r="IV2" s="11" t="s">
        <v>202</v>
      </c>
      <c r="IW2" s="11" t="s">
        <v>203</v>
      </c>
      <c r="IX2" s="11" t="s">
        <v>204</v>
      </c>
      <c r="IY2" s="16" t="s">
        <v>190</v>
      </c>
      <c r="IZ2" s="16" t="s">
        <v>191</v>
      </c>
      <c r="JA2" s="16" t="s">
        <v>192</v>
      </c>
      <c r="JB2" s="16" t="s">
        <v>193</v>
      </c>
      <c r="JC2" s="16" t="s">
        <v>194</v>
      </c>
      <c r="JD2" s="16" t="s">
        <v>195</v>
      </c>
      <c r="JE2" s="16" t="s">
        <v>196</v>
      </c>
      <c r="JF2" s="16" t="s">
        <v>197</v>
      </c>
      <c r="JG2" s="16" t="s">
        <v>198</v>
      </c>
      <c r="JH2" s="16" t="s">
        <v>199</v>
      </c>
      <c r="JI2" s="16" t="s">
        <v>200</v>
      </c>
      <c r="JJ2" s="16" t="s">
        <v>201</v>
      </c>
      <c r="JK2" s="16" t="s">
        <v>202</v>
      </c>
      <c r="JL2" s="16" t="s">
        <v>203</v>
      </c>
      <c r="JM2" s="16" t="s">
        <v>204</v>
      </c>
      <c r="JN2" s="48" t="s">
        <v>585</v>
      </c>
      <c r="JO2" s="32" t="s">
        <v>622</v>
      </c>
      <c r="JP2" s="48" t="s">
        <v>656</v>
      </c>
      <c r="JQ2" s="48" t="s">
        <v>657</v>
      </c>
      <c r="JR2" s="49" t="s">
        <v>658</v>
      </c>
      <c r="JS2" s="48" t="s">
        <v>631</v>
      </c>
      <c r="JT2" s="48" t="s">
        <v>653</v>
      </c>
      <c r="JU2" s="48" t="s">
        <v>654</v>
      </c>
      <c r="JV2" s="49" t="s">
        <v>643</v>
      </c>
      <c r="JW2" s="48" t="s">
        <v>632</v>
      </c>
      <c r="JX2" s="50" t="s">
        <v>633</v>
      </c>
      <c r="JY2" s="50" t="s">
        <v>634</v>
      </c>
      <c r="JZ2" s="51" t="s">
        <v>635</v>
      </c>
      <c r="KA2" s="48" t="s">
        <v>644</v>
      </c>
      <c r="KB2" s="49" t="s">
        <v>655</v>
      </c>
    </row>
    <row r="3" spans="1:288" s="3" customFormat="1" ht="38.25" x14ac:dyDescent="0.25">
      <c r="A3" s="46"/>
      <c r="B3" s="4">
        <v>1</v>
      </c>
      <c r="C3" s="4">
        <v>2</v>
      </c>
      <c r="D3" s="4">
        <v>3</v>
      </c>
      <c r="E3" s="9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10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  <c r="AG3" s="14"/>
      <c r="AH3" s="4">
        <v>32</v>
      </c>
      <c r="AI3" s="4">
        <v>33</v>
      </c>
      <c r="AJ3" s="14"/>
      <c r="AK3" s="4">
        <v>34</v>
      </c>
      <c r="AL3" s="14"/>
      <c r="AM3" s="4">
        <v>35</v>
      </c>
      <c r="AN3" s="4">
        <v>36</v>
      </c>
      <c r="AO3" s="4">
        <v>37</v>
      </c>
      <c r="AP3" s="4">
        <v>38</v>
      </c>
      <c r="AQ3" s="14"/>
      <c r="AR3" s="14"/>
      <c r="AS3" s="4">
        <v>39</v>
      </c>
      <c r="AT3" s="4">
        <v>40</v>
      </c>
      <c r="AU3" s="14"/>
      <c r="AV3" s="14"/>
      <c r="AW3" s="4">
        <v>41</v>
      </c>
      <c r="AX3" s="4">
        <v>42</v>
      </c>
      <c r="AY3" s="4">
        <v>43</v>
      </c>
      <c r="AZ3" s="4">
        <v>44</v>
      </c>
      <c r="BA3" s="14"/>
      <c r="BB3" s="4">
        <v>45</v>
      </c>
      <c r="BC3" s="4">
        <v>46</v>
      </c>
      <c r="BD3" s="4">
        <v>47</v>
      </c>
      <c r="BE3" s="4">
        <v>48</v>
      </c>
      <c r="BF3" s="4">
        <v>49</v>
      </c>
      <c r="BG3" s="4">
        <v>50</v>
      </c>
      <c r="BH3" s="4">
        <v>51</v>
      </c>
      <c r="BI3" s="4">
        <v>52</v>
      </c>
      <c r="BJ3" s="4">
        <v>53</v>
      </c>
      <c r="BK3" s="4">
        <v>54</v>
      </c>
      <c r="BL3" s="4">
        <v>55</v>
      </c>
      <c r="BM3" s="4">
        <v>56</v>
      </c>
      <c r="BN3" s="4">
        <v>57</v>
      </c>
      <c r="BO3" s="4">
        <v>58</v>
      </c>
      <c r="BP3" s="4">
        <v>59</v>
      </c>
      <c r="BQ3" s="4">
        <v>60</v>
      </c>
      <c r="BR3" s="4">
        <v>61</v>
      </c>
      <c r="BS3" s="4">
        <v>62</v>
      </c>
      <c r="BT3" s="4">
        <v>63</v>
      </c>
      <c r="BU3" s="4">
        <v>64</v>
      </c>
      <c r="BV3" s="4">
        <v>65</v>
      </c>
      <c r="BW3" s="4">
        <v>66</v>
      </c>
      <c r="BX3" s="4">
        <v>67</v>
      </c>
      <c r="BY3" s="4">
        <v>68</v>
      </c>
      <c r="BZ3" s="4">
        <v>69</v>
      </c>
      <c r="CA3" s="4">
        <v>70</v>
      </c>
      <c r="CB3" s="4">
        <v>71</v>
      </c>
      <c r="CC3" s="4">
        <v>72</v>
      </c>
      <c r="CD3" s="4">
        <v>73</v>
      </c>
      <c r="CE3" s="4">
        <v>74</v>
      </c>
      <c r="CF3" s="4">
        <v>75</v>
      </c>
      <c r="CG3" s="4">
        <v>76</v>
      </c>
      <c r="CH3" s="4">
        <v>77</v>
      </c>
      <c r="CI3" s="4">
        <v>78</v>
      </c>
      <c r="CJ3" s="4">
        <v>79</v>
      </c>
      <c r="CK3" s="4">
        <v>80</v>
      </c>
      <c r="CL3" s="4">
        <v>81</v>
      </c>
      <c r="CM3" s="4">
        <v>82</v>
      </c>
      <c r="CN3" s="4">
        <v>83</v>
      </c>
      <c r="CO3" s="4">
        <v>84</v>
      </c>
      <c r="CP3" s="4">
        <v>85</v>
      </c>
      <c r="CQ3" s="4">
        <v>86</v>
      </c>
      <c r="CR3" s="4">
        <v>87</v>
      </c>
      <c r="CS3" s="4">
        <v>88</v>
      </c>
      <c r="CT3" s="4">
        <v>89</v>
      </c>
      <c r="CU3" s="4">
        <v>90</v>
      </c>
      <c r="CV3" s="4">
        <v>91</v>
      </c>
      <c r="CW3" s="4">
        <v>92</v>
      </c>
      <c r="CX3" s="4">
        <v>93</v>
      </c>
      <c r="CY3" s="14"/>
      <c r="CZ3" s="14"/>
      <c r="DA3" s="14"/>
      <c r="DB3" s="14"/>
      <c r="DC3" s="4">
        <v>94</v>
      </c>
      <c r="DD3" s="4">
        <v>95</v>
      </c>
      <c r="DE3" s="4">
        <v>96</v>
      </c>
      <c r="DF3" s="4">
        <v>97</v>
      </c>
      <c r="DG3" s="4">
        <v>98</v>
      </c>
      <c r="DH3" s="4">
        <v>99</v>
      </c>
      <c r="DI3" s="4">
        <v>100</v>
      </c>
      <c r="DJ3" s="4">
        <v>101</v>
      </c>
      <c r="DK3" s="4">
        <v>102</v>
      </c>
      <c r="DL3" s="4">
        <v>103</v>
      </c>
      <c r="DM3" s="4">
        <v>104</v>
      </c>
      <c r="DN3" s="4">
        <v>105</v>
      </c>
      <c r="DO3" s="4">
        <v>106</v>
      </c>
      <c r="DP3" s="4">
        <v>107</v>
      </c>
      <c r="DQ3" s="4">
        <v>108</v>
      </c>
      <c r="DR3" s="4">
        <v>109</v>
      </c>
      <c r="DS3" s="4">
        <v>110</v>
      </c>
      <c r="DT3" s="4">
        <v>111</v>
      </c>
      <c r="DU3" s="4">
        <v>112</v>
      </c>
      <c r="DV3" s="4">
        <v>113</v>
      </c>
      <c r="DW3" s="4">
        <v>114</v>
      </c>
      <c r="DX3" s="14"/>
      <c r="DY3" s="14"/>
      <c r="DZ3" s="14"/>
      <c r="EA3" s="4">
        <v>115</v>
      </c>
      <c r="EB3" s="4">
        <v>116</v>
      </c>
      <c r="EC3" s="4">
        <v>117</v>
      </c>
      <c r="ED3" s="4">
        <v>118</v>
      </c>
      <c r="EE3" s="4">
        <v>119</v>
      </c>
      <c r="EF3" s="4">
        <v>120</v>
      </c>
      <c r="EG3" s="14"/>
      <c r="EH3" s="14"/>
      <c r="EI3" s="14"/>
      <c r="EJ3" s="14"/>
      <c r="EK3" s="14"/>
      <c r="EL3" s="14"/>
      <c r="EM3" s="4">
        <v>121</v>
      </c>
      <c r="EN3" s="4">
        <v>122</v>
      </c>
      <c r="EO3" s="4">
        <v>123</v>
      </c>
      <c r="EP3" s="4">
        <v>124</v>
      </c>
      <c r="EQ3" s="14"/>
      <c r="ER3" s="14"/>
      <c r="ES3" s="4">
        <v>125</v>
      </c>
      <c r="ET3" s="4">
        <v>126</v>
      </c>
      <c r="EU3" s="4">
        <v>127</v>
      </c>
      <c r="EV3" s="4">
        <v>128</v>
      </c>
      <c r="EW3" s="14"/>
      <c r="EX3" s="14"/>
      <c r="EY3" s="14"/>
      <c r="EZ3" s="14"/>
      <c r="FA3" s="4">
        <v>129</v>
      </c>
      <c r="FB3" s="4">
        <v>130</v>
      </c>
      <c r="FC3" s="14"/>
      <c r="FD3" s="4">
        <v>131</v>
      </c>
      <c r="FE3" s="4">
        <v>132</v>
      </c>
      <c r="FF3" s="4">
        <v>133</v>
      </c>
      <c r="FG3" s="4">
        <v>134</v>
      </c>
      <c r="FH3" s="4">
        <v>135</v>
      </c>
      <c r="FI3" s="4">
        <v>136</v>
      </c>
      <c r="FJ3" s="4">
        <v>137</v>
      </c>
      <c r="FK3" s="4">
        <v>138</v>
      </c>
      <c r="FL3" s="4">
        <v>139</v>
      </c>
      <c r="FM3" s="4">
        <v>140</v>
      </c>
      <c r="FN3" s="4">
        <v>141</v>
      </c>
      <c r="FO3" s="4">
        <v>142</v>
      </c>
      <c r="FP3" s="4">
        <v>143</v>
      </c>
      <c r="FQ3" s="4">
        <v>144</v>
      </c>
      <c r="FR3" s="4">
        <v>145</v>
      </c>
      <c r="FS3" s="14"/>
      <c r="FT3" s="4">
        <v>146</v>
      </c>
      <c r="FU3" s="4">
        <v>147</v>
      </c>
      <c r="FV3" s="4">
        <v>148</v>
      </c>
      <c r="FW3" s="4">
        <v>149</v>
      </c>
      <c r="FX3" s="4">
        <v>150</v>
      </c>
      <c r="FY3" s="4">
        <v>151</v>
      </c>
      <c r="FZ3" s="4">
        <v>152</v>
      </c>
      <c r="GA3" s="4">
        <v>153</v>
      </c>
      <c r="GB3" s="4">
        <v>154</v>
      </c>
      <c r="GC3" s="4">
        <v>155</v>
      </c>
      <c r="GD3" s="4">
        <v>156</v>
      </c>
      <c r="GE3" s="4">
        <v>157</v>
      </c>
      <c r="GF3" s="4">
        <v>158</v>
      </c>
      <c r="GG3" s="4">
        <v>159</v>
      </c>
      <c r="GH3" s="4">
        <v>160</v>
      </c>
      <c r="GI3" s="4">
        <v>161</v>
      </c>
      <c r="GJ3" s="4">
        <v>162</v>
      </c>
      <c r="GK3" s="4">
        <v>163</v>
      </c>
      <c r="GL3" s="4">
        <v>164</v>
      </c>
      <c r="GM3" s="4">
        <v>165</v>
      </c>
      <c r="GN3" s="4">
        <v>166</v>
      </c>
      <c r="GO3" s="4">
        <v>167</v>
      </c>
      <c r="GP3" s="4">
        <v>168</v>
      </c>
      <c r="GQ3" s="4">
        <v>169</v>
      </c>
      <c r="GR3" s="4">
        <v>170</v>
      </c>
      <c r="GS3" s="4">
        <v>171</v>
      </c>
      <c r="GT3" s="4">
        <v>172</v>
      </c>
      <c r="GU3" s="4">
        <v>173</v>
      </c>
      <c r="GV3" s="4">
        <v>174</v>
      </c>
      <c r="GW3" s="4">
        <v>175</v>
      </c>
      <c r="GX3" s="4">
        <v>176</v>
      </c>
      <c r="GY3" s="4">
        <v>177</v>
      </c>
      <c r="GZ3" s="4">
        <v>178</v>
      </c>
      <c r="HA3" s="4">
        <v>179</v>
      </c>
      <c r="HB3" s="4">
        <v>180</v>
      </c>
      <c r="HC3" s="4">
        <v>181</v>
      </c>
      <c r="HD3" s="4">
        <v>182</v>
      </c>
      <c r="HE3" s="4">
        <v>183</v>
      </c>
      <c r="HF3" s="4">
        <v>184</v>
      </c>
      <c r="HG3" s="4">
        <v>185</v>
      </c>
      <c r="HH3" s="4">
        <v>186</v>
      </c>
      <c r="HI3" s="4">
        <v>187</v>
      </c>
      <c r="HJ3" s="4">
        <v>188</v>
      </c>
      <c r="HK3" s="4">
        <v>189</v>
      </c>
      <c r="HL3" s="4">
        <v>190</v>
      </c>
      <c r="HM3" s="4">
        <v>191</v>
      </c>
      <c r="HN3" s="4">
        <v>192</v>
      </c>
      <c r="HO3" s="4">
        <v>193</v>
      </c>
      <c r="HP3" s="4">
        <v>194</v>
      </c>
      <c r="HQ3" s="4">
        <v>195</v>
      </c>
      <c r="HR3" s="4">
        <v>196</v>
      </c>
      <c r="HS3" s="4">
        <v>197</v>
      </c>
      <c r="HT3" s="4">
        <v>198</v>
      </c>
      <c r="HU3" s="4">
        <v>199</v>
      </c>
      <c r="HV3" s="4">
        <v>200</v>
      </c>
      <c r="HW3" s="4">
        <v>201</v>
      </c>
      <c r="HX3" s="4">
        <v>202</v>
      </c>
      <c r="HY3" s="4">
        <v>203</v>
      </c>
      <c r="HZ3" s="4">
        <v>204</v>
      </c>
      <c r="IA3" s="4">
        <v>205</v>
      </c>
      <c r="IB3" s="4">
        <v>206</v>
      </c>
      <c r="IC3" s="4">
        <v>207</v>
      </c>
      <c r="ID3" s="4">
        <v>208</v>
      </c>
      <c r="IE3" s="4">
        <v>209</v>
      </c>
      <c r="IF3" s="4">
        <v>210</v>
      </c>
      <c r="IG3" s="4">
        <v>211</v>
      </c>
      <c r="IH3" s="4">
        <v>212</v>
      </c>
      <c r="II3" s="4">
        <v>213</v>
      </c>
      <c r="IJ3" s="4">
        <v>214</v>
      </c>
      <c r="IK3" s="4">
        <v>215</v>
      </c>
      <c r="IL3" s="4">
        <v>216</v>
      </c>
      <c r="IM3" s="4">
        <v>217</v>
      </c>
      <c r="IN3" s="4">
        <v>218</v>
      </c>
      <c r="IO3" s="4">
        <v>219</v>
      </c>
      <c r="IP3" s="4">
        <v>220</v>
      </c>
      <c r="IQ3" s="4">
        <v>221</v>
      </c>
      <c r="IR3" s="4">
        <v>222</v>
      </c>
      <c r="IS3" s="4">
        <v>223</v>
      </c>
      <c r="IT3" s="4">
        <v>224</v>
      </c>
      <c r="IU3" s="4">
        <v>225</v>
      </c>
      <c r="IV3" s="4">
        <v>226</v>
      </c>
      <c r="IW3" s="4">
        <v>227</v>
      </c>
      <c r="IX3" s="4">
        <v>228</v>
      </c>
      <c r="IY3" s="5">
        <v>214</v>
      </c>
      <c r="IZ3" s="5">
        <v>215</v>
      </c>
      <c r="JA3" s="5">
        <v>216</v>
      </c>
      <c r="JB3" s="5">
        <v>217</v>
      </c>
      <c r="JC3" s="5">
        <v>218</v>
      </c>
      <c r="JD3" s="5">
        <v>219</v>
      </c>
      <c r="JE3" s="5">
        <v>220</v>
      </c>
      <c r="JF3" s="5">
        <v>221</v>
      </c>
      <c r="JG3" s="5">
        <v>222</v>
      </c>
      <c r="JH3" s="5">
        <v>223</v>
      </c>
      <c r="JI3" s="5">
        <v>224</v>
      </c>
      <c r="JJ3" s="5">
        <v>225</v>
      </c>
      <c r="JK3" s="5">
        <v>226</v>
      </c>
      <c r="JL3" s="5">
        <v>227</v>
      </c>
      <c r="JM3" s="5">
        <v>228</v>
      </c>
      <c r="JN3" s="30" t="s">
        <v>645</v>
      </c>
      <c r="JO3" s="30" t="s">
        <v>646</v>
      </c>
      <c r="JP3" s="30" t="s">
        <v>648</v>
      </c>
      <c r="JQ3" s="41" t="s">
        <v>647</v>
      </c>
      <c r="JR3" s="41" t="s">
        <v>649</v>
      </c>
      <c r="JS3" s="30" t="s">
        <v>641</v>
      </c>
      <c r="JT3" s="30" t="s">
        <v>650</v>
      </c>
      <c r="JU3" s="30" t="s">
        <v>640</v>
      </c>
      <c r="JV3" s="41" t="s">
        <v>651</v>
      </c>
      <c r="JW3" s="30" t="s">
        <v>639</v>
      </c>
      <c r="JX3" s="30" t="s">
        <v>642</v>
      </c>
      <c r="JY3" s="30" t="s">
        <v>638</v>
      </c>
      <c r="JZ3" s="30" t="s">
        <v>652</v>
      </c>
      <c r="KA3" s="30" t="s">
        <v>637</v>
      </c>
      <c r="KB3" s="30" t="s">
        <v>636</v>
      </c>
    </row>
    <row r="4" spans="1:288" s="8" customFormat="1" ht="38.25" x14ac:dyDescent="0.25">
      <c r="A4" s="4">
        <v>5301</v>
      </c>
      <c r="B4" s="15" t="s">
        <v>258</v>
      </c>
      <c r="C4" s="15" t="s">
        <v>259</v>
      </c>
      <c r="D4" s="15" t="s">
        <v>260</v>
      </c>
      <c r="E4" s="20">
        <v>78</v>
      </c>
      <c r="F4" s="15" t="s">
        <v>261</v>
      </c>
      <c r="G4" s="15">
        <v>56002</v>
      </c>
      <c r="H4" s="15" t="s">
        <v>262</v>
      </c>
      <c r="I4" s="15" t="s">
        <v>263</v>
      </c>
      <c r="J4" s="15" t="s">
        <v>264</v>
      </c>
      <c r="K4" s="15" t="s">
        <v>265</v>
      </c>
      <c r="L4" s="15" t="s">
        <v>266</v>
      </c>
      <c r="M4" s="15" t="s">
        <v>207</v>
      </c>
      <c r="N4" s="15">
        <v>465500170</v>
      </c>
      <c r="O4" s="15" t="s">
        <v>267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 t="s">
        <v>268</v>
      </c>
      <c r="AC4" s="15" t="s">
        <v>245</v>
      </c>
      <c r="AD4" s="15" t="s">
        <v>207</v>
      </c>
      <c r="AE4" s="15">
        <v>465500173</v>
      </c>
      <c r="AF4" s="15" t="s">
        <v>269</v>
      </c>
      <c r="AG4" s="28" t="s">
        <v>588</v>
      </c>
      <c r="AH4" s="15">
        <v>3</v>
      </c>
      <c r="AI4" s="15">
        <v>3</v>
      </c>
      <c r="AJ4" s="21">
        <f t="shared" ref="AJ4:AJ18" si="0">SUM(AH4:AI4)</f>
        <v>6</v>
      </c>
      <c r="AK4" s="15">
        <v>0</v>
      </c>
      <c r="AL4" s="21">
        <f t="shared" ref="AL4:AL18" si="1">SUM(AJ4:AK4)</f>
        <v>6</v>
      </c>
      <c r="AM4" s="15">
        <v>3</v>
      </c>
      <c r="AN4" s="28">
        <v>3</v>
      </c>
      <c r="AO4" s="15">
        <v>3</v>
      </c>
      <c r="AP4" s="28">
        <v>2</v>
      </c>
      <c r="AQ4" s="21">
        <f t="shared" ref="AQ4:AQ18" si="2">SUM(AM4,AO4)</f>
        <v>6</v>
      </c>
      <c r="AR4" s="28">
        <f t="shared" ref="AR4:AR18" si="3">SUM(AN4,AP4)</f>
        <v>5</v>
      </c>
      <c r="AS4" s="15">
        <v>0</v>
      </c>
      <c r="AT4" s="28">
        <v>0</v>
      </c>
      <c r="AU4" s="21">
        <f t="shared" ref="AU4:AU18" si="4">SUM(AQ4,AS4)</f>
        <v>6</v>
      </c>
      <c r="AV4" s="28">
        <f t="shared" ref="AV4:AV18" si="5">SUM(AR4,AT4)</f>
        <v>5</v>
      </c>
      <c r="AW4" s="15">
        <v>0</v>
      </c>
      <c r="AX4" s="15">
        <v>2</v>
      </c>
      <c r="AY4" s="15">
        <v>0</v>
      </c>
      <c r="AZ4" s="15">
        <v>1</v>
      </c>
      <c r="BA4" s="21">
        <f t="shared" ref="BA4:BA18" si="6">SUM(AW4:AZ4)</f>
        <v>3</v>
      </c>
      <c r="BB4" s="15">
        <v>0</v>
      </c>
      <c r="BC4" s="15">
        <v>1</v>
      </c>
      <c r="BD4" s="15">
        <v>0</v>
      </c>
      <c r="BE4" s="15">
        <v>0</v>
      </c>
      <c r="BF4" s="15">
        <v>2</v>
      </c>
      <c r="BG4" s="15">
        <v>0</v>
      </c>
      <c r="BH4" s="15">
        <v>0</v>
      </c>
      <c r="BI4" s="15">
        <v>0</v>
      </c>
      <c r="BJ4" s="15">
        <v>0</v>
      </c>
      <c r="BK4" s="15">
        <v>3</v>
      </c>
      <c r="BL4" s="15">
        <v>0</v>
      </c>
      <c r="BM4" s="15">
        <v>1</v>
      </c>
      <c r="BN4" s="15">
        <v>0</v>
      </c>
      <c r="BO4" s="15">
        <v>1</v>
      </c>
      <c r="BP4" s="15">
        <v>1</v>
      </c>
      <c r="BQ4" s="15">
        <v>0</v>
      </c>
      <c r="BR4" s="15">
        <v>0</v>
      </c>
      <c r="BS4" s="15">
        <v>0</v>
      </c>
      <c r="BT4" s="15">
        <v>4</v>
      </c>
      <c r="BU4" s="15">
        <v>1</v>
      </c>
      <c r="BV4" s="15">
        <v>1</v>
      </c>
      <c r="BW4" s="15">
        <v>1</v>
      </c>
      <c r="BX4" s="15">
        <v>0</v>
      </c>
      <c r="BY4" s="15">
        <v>0</v>
      </c>
      <c r="BZ4" s="15">
        <v>1</v>
      </c>
      <c r="CA4" s="15">
        <v>1</v>
      </c>
      <c r="CB4" s="15">
        <v>1</v>
      </c>
      <c r="CC4" s="15">
        <v>0</v>
      </c>
      <c r="CD4" s="15">
        <v>1</v>
      </c>
      <c r="CE4" s="15">
        <v>1</v>
      </c>
      <c r="CF4" s="15">
        <v>1</v>
      </c>
      <c r="CG4" s="15">
        <v>1</v>
      </c>
      <c r="CH4" s="15">
        <v>1</v>
      </c>
      <c r="CI4" s="15">
        <v>1</v>
      </c>
      <c r="CJ4" s="15">
        <v>1</v>
      </c>
      <c r="CK4" s="15"/>
      <c r="CL4" s="15">
        <v>1</v>
      </c>
      <c r="CM4" s="15">
        <v>0</v>
      </c>
      <c r="CN4" s="15">
        <v>0</v>
      </c>
      <c r="CO4" s="15">
        <v>1</v>
      </c>
      <c r="CP4" s="15">
        <v>3</v>
      </c>
      <c r="CQ4" s="15">
        <v>0</v>
      </c>
      <c r="CR4" s="15"/>
      <c r="CS4" s="15">
        <v>1</v>
      </c>
      <c r="CT4" s="15">
        <v>1</v>
      </c>
      <c r="CU4" s="15" t="s">
        <v>240</v>
      </c>
      <c r="CV4" s="15">
        <v>1</v>
      </c>
      <c r="CW4" s="15">
        <v>3</v>
      </c>
      <c r="CX4" s="15">
        <v>0</v>
      </c>
      <c r="CY4" s="28">
        <f t="shared" ref="CY4:CY18" si="7">SUM(CE4:CJ4,CL4:CM4,CO4,CV4)</f>
        <v>9</v>
      </c>
      <c r="CZ4" s="28">
        <f t="shared" ref="CZ4:CZ18" si="8">SUM(CP4:CQ4,CW4)</f>
        <v>6</v>
      </c>
      <c r="DA4" s="28">
        <f t="shared" ref="DA4:DA18" si="9">SUM(CY4:CZ4)</f>
        <v>15</v>
      </c>
      <c r="DB4" s="28">
        <f t="shared" ref="DB4:DB18" si="10">SUM(CS4:CT4,CX4,CY4:CZ4)</f>
        <v>17</v>
      </c>
      <c r="DC4" s="15">
        <v>1</v>
      </c>
      <c r="DD4" s="15">
        <v>2</v>
      </c>
      <c r="DE4" s="15" t="s">
        <v>270</v>
      </c>
      <c r="DF4" s="15">
        <v>0</v>
      </c>
      <c r="DG4" s="15">
        <v>0</v>
      </c>
      <c r="DH4" s="15"/>
      <c r="DI4" s="15" t="s">
        <v>246</v>
      </c>
      <c r="DJ4" s="15" t="s">
        <v>553</v>
      </c>
      <c r="DK4" s="15" t="s">
        <v>271</v>
      </c>
      <c r="DL4" s="15">
        <v>0</v>
      </c>
      <c r="DM4" s="15">
        <v>0</v>
      </c>
      <c r="DN4" s="15"/>
      <c r="DO4" s="15">
        <v>0</v>
      </c>
      <c r="DP4" s="15">
        <v>0</v>
      </c>
      <c r="DQ4" s="15"/>
      <c r="DR4" s="15">
        <v>0</v>
      </c>
      <c r="DS4" s="15">
        <v>0</v>
      </c>
      <c r="DT4" s="15">
        <v>0</v>
      </c>
      <c r="DU4" s="15">
        <v>0</v>
      </c>
      <c r="DV4" s="15">
        <v>0</v>
      </c>
      <c r="DW4" s="15">
        <v>0</v>
      </c>
      <c r="DX4" s="21">
        <f t="shared" ref="DX4:DX18" si="11">SUM(DR4,DU4)</f>
        <v>0</v>
      </c>
      <c r="DY4" s="21">
        <f t="shared" ref="DY4:DY18" si="12">SUM(DS4,DV4)</f>
        <v>0</v>
      </c>
      <c r="DZ4" s="21">
        <f t="shared" ref="DZ4:DZ18" si="13">SUM(DT4,DW4)</f>
        <v>0</v>
      </c>
      <c r="EA4" s="15">
        <v>0</v>
      </c>
      <c r="EB4" s="15">
        <v>0</v>
      </c>
      <c r="EC4" s="15">
        <v>0</v>
      </c>
      <c r="ED4" s="15">
        <v>0</v>
      </c>
      <c r="EE4" s="15">
        <v>0</v>
      </c>
      <c r="EF4" s="15">
        <v>0</v>
      </c>
      <c r="EG4" s="21">
        <f t="shared" ref="EG4:EG18" si="14">SUM(EA4,ED4)</f>
        <v>0</v>
      </c>
      <c r="EH4" s="21">
        <f t="shared" ref="EH4:EH18" si="15">SUM(EB4,EE4)</f>
        <v>0</v>
      </c>
      <c r="EI4" s="21">
        <f t="shared" ref="EI4:EI18" si="16">SUM(EC4,EF4)</f>
        <v>0</v>
      </c>
      <c r="EJ4" s="21">
        <f t="shared" ref="EJ4:EJ18" si="17">SUM(DX4,EG4)</f>
        <v>0</v>
      </c>
      <c r="EK4" s="21">
        <f t="shared" ref="EK4:EK18" si="18">SUM(DY4,EH4)</f>
        <v>0</v>
      </c>
      <c r="EL4" s="21">
        <f t="shared" ref="EL4:EL18" si="19">SUM(DZ4,EI4)</f>
        <v>0</v>
      </c>
      <c r="EM4" s="15">
        <v>1</v>
      </c>
      <c r="EN4" s="15">
        <v>0</v>
      </c>
      <c r="EO4" s="15">
        <v>1</v>
      </c>
      <c r="EP4" s="15">
        <v>0</v>
      </c>
      <c r="EQ4" s="21">
        <f t="shared" ref="EQ4:EQ18" si="20">SUM(EM4,EO4)</f>
        <v>2</v>
      </c>
      <c r="ER4" s="21">
        <f t="shared" ref="ER4:ER18" si="21">SUM(EN4,EP4)</f>
        <v>0</v>
      </c>
      <c r="ES4" s="15">
        <v>1</v>
      </c>
      <c r="ET4" s="15">
        <v>0</v>
      </c>
      <c r="EU4" s="15">
        <v>1</v>
      </c>
      <c r="EV4" s="15">
        <v>0</v>
      </c>
      <c r="EW4" s="21">
        <f t="shared" ref="EW4:EW18" si="22">SUM(ES4,EU4)</f>
        <v>2</v>
      </c>
      <c r="EX4" s="21" t="e">
        <f>SUM(#REF!,#REF!)</f>
        <v>#REF!</v>
      </c>
      <c r="EY4" s="21">
        <f t="shared" ref="EY4:EY18" si="23">SUM(EQ4,EW4)</f>
        <v>4</v>
      </c>
      <c r="EZ4" s="21" t="e">
        <f t="shared" ref="EZ4:EZ18" si="24">SUM(ER4,EX4)</f>
        <v>#REF!</v>
      </c>
      <c r="FA4" s="15">
        <v>0</v>
      </c>
      <c r="FB4" s="15">
        <v>0</v>
      </c>
      <c r="FC4" s="21">
        <f t="shared" ref="FC4:FC18" si="25">SUM(FA4:FB4)</f>
        <v>0</v>
      </c>
      <c r="FD4" s="15">
        <v>0</v>
      </c>
      <c r="FE4" s="15">
        <v>2</v>
      </c>
      <c r="FF4" s="15">
        <v>0</v>
      </c>
      <c r="FG4" s="15">
        <v>0</v>
      </c>
      <c r="FH4" s="15">
        <v>0</v>
      </c>
      <c r="FI4" s="15">
        <v>0</v>
      </c>
      <c r="FJ4" s="15">
        <v>1</v>
      </c>
      <c r="FK4" s="15">
        <v>0</v>
      </c>
      <c r="FL4" s="15">
        <v>0</v>
      </c>
      <c r="FM4" s="15">
        <v>0</v>
      </c>
      <c r="FN4" s="15">
        <v>0</v>
      </c>
      <c r="FO4" s="15">
        <v>0</v>
      </c>
      <c r="FP4" s="15">
        <v>0</v>
      </c>
      <c r="FQ4" s="15">
        <v>49</v>
      </c>
      <c r="FR4" s="15">
        <v>5</v>
      </c>
      <c r="FS4" s="21" t="e">
        <f t="shared" ref="FS4:FS18" si="26">SUM(EJ4:EK4,EY4:EZ4,FC4,FN4)</f>
        <v>#REF!</v>
      </c>
      <c r="FT4" s="15">
        <v>0</v>
      </c>
      <c r="FU4" s="15">
        <v>0</v>
      </c>
      <c r="FV4" s="15">
        <v>0</v>
      </c>
      <c r="FW4" s="15">
        <v>0</v>
      </c>
      <c r="FX4" s="15">
        <v>0</v>
      </c>
      <c r="FY4" s="15">
        <v>0</v>
      </c>
      <c r="FZ4" s="15">
        <v>0</v>
      </c>
      <c r="GA4" s="15">
        <v>0</v>
      </c>
      <c r="GB4" s="15">
        <v>0</v>
      </c>
      <c r="GC4" s="15">
        <v>0</v>
      </c>
      <c r="GD4" s="15">
        <v>0</v>
      </c>
      <c r="GE4" s="15">
        <v>0</v>
      </c>
      <c r="GF4" s="15">
        <v>0</v>
      </c>
      <c r="GG4" s="15">
        <v>0</v>
      </c>
      <c r="GH4" s="15">
        <v>0</v>
      </c>
      <c r="GI4" s="15">
        <v>0</v>
      </c>
      <c r="GJ4" s="15">
        <v>0</v>
      </c>
      <c r="GK4" s="15">
        <v>0</v>
      </c>
      <c r="GL4" s="15">
        <v>0</v>
      </c>
      <c r="GM4" s="15">
        <v>0</v>
      </c>
      <c r="GN4" s="15">
        <v>0</v>
      </c>
      <c r="GO4" s="15">
        <v>0</v>
      </c>
      <c r="GP4" s="15">
        <v>0</v>
      </c>
      <c r="GQ4" s="15">
        <v>0</v>
      </c>
      <c r="GR4" s="15">
        <v>0</v>
      </c>
      <c r="GS4" s="15">
        <v>0</v>
      </c>
      <c r="GT4" s="15">
        <v>0</v>
      </c>
      <c r="GU4" s="15">
        <v>0</v>
      </c>
      <c r="GV4" s="15">
        <v>0</v>
      </c>
      <c r="GW4" s="15">
        <v>0</v>
      </c>
      <c r="GX4" s="15">
        <v>2</v>
      </c>
      <c r="GY4" s="15">
        <v>0</v>
      </c>
      <c r="GZ4" s="15">
        <v>0</v>
      </c>
      <c r="HA4" s="15">
        <v>2</v>
      </c>
      <c r="HB4" s="15">
        <v>0</v>
      </c>
      <c r="HC4" s="15">
        <v>0</v>
      </c>
      <c r="HD4" s="15">
        <v>0</v>
      </c>
      <c r="HE4" s="15">
        <v>1</v>
      </c>
      <c r="HF4" s="15">
        <v>1</v>
      </c>
      <c r="HG4" s="15">
        <v>1</v>
      </c>
      <c r="HH4" s="15"/>
      <c r="HI4" s="15">
        <v>0</v>
      </c>
      <c r="HJ4" s="15">
        <v>2</v>
      </c>
      <c r="HK4" s="15">
        <v>0</v>
      </c>
      <c r="HL4" s="15">
        <v>0</v>
      </c>
      <c r="HM4" s="15" t="s">
        <v>272</v>
      </c>
      <c r="HN4" s="15">
        <v>2</v>
      </c>
      <c r="HO4" s="15">
        <v>0</v>
      </c>
      <c r="HP4" s="15">
        <v>1</v>
      </c>
      <c r="HQ4" s="15" t="s">
        <v>215</v>
      </c>
      <c r="HR4" s="15">
        <v>3</v>
      </c>
      <c r="HS4" s="15" t="s">
        <v>273</v>
      </c>
      <c r="HT4" s="15">
        <v>0</v>
      </c>
      <c r="HU4" s="15">
        <v>0</v>
      </c>
      <c r="HV4" s="15">
        <v>1</v>
      </c>
      <c r="HW4" s="15">
        <v>0</v>
      </c>
      <c r="HX4" s="15">
        <v>0</v>
      </c>
      <c r="HY4" s="15">
        <v>0</v>
      </c>
      <c r="HZ4" s="15">
        <v>6</v>
      </c>
      <c r="IA4" s="15" t="s">
        <v>555</v>
      </c>
      <c r="IB4" s="15">
        <v>0</v>
      </c>
      <c r="IC4" s="15">
        <v>0</v>
      </c>
      <c r="ID4" s="15">
        <v>0</v>
      </c>
      <c r="IE4" s="15">
        <v>0</v>
      </c>
      <c r="IF4" s="15">
        <v>0</v>
      </c>
      <c r="IG4" s="15">
        <v>0</v>
      </c>
      <c r="IH4" s="15">
        <v>0</v>
      </c>
      <c r="II4" s="15">
        <v>0</v>
      </c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47">
        <v>18614</v>
      </c>
      <c r="IZ4" s="7">
        <v>79.706372999999999</v>
      </c>
      <c r="JA4" s="47">
        <v>16032</v>
      </c>
      <c r="JB4" s="7">
        <v>41.010714999999998</v>
      </c>
      <c r="JC4" s="47">
        <v>1</v>
      </c>
      <c r="JD4" s="47">
        <v>1</v>
      </c>
      <c r="JE4" s="47">
        <v>5</v>
      </c>
      <c r="JF4" s="47">
        <v>1</v>
      </c>
      <c r="JG4" s="47">
        <v>4</v>
      </c>
      <c r="JH4" s="47">
        <v>5</v>
      </c>
      <c r="JI4" s="47">
        <v>0</v>
      </c>
      <c r="JJ4" s="47">
        <v>20</v>
      </c>
      <c r="JK4" s="47">
        <v>9.1569842225790392</v>
      </c>
      <c r="JL4" s="47">
        <v>100</v>
      </c>
      <c r="JM4" s="47">
        <v>100.00003387433023</v>
      </c>
      <c r="JN4" s="35" t="e">
        <f t="shared" ref="JN4:JN18" si="27">FS4/CF4</f>
        <v>#REF!</v>
      </c>
      <c r="JO4" s="31">
        <f>EL4/CG4</f>
        <v>0</v>
      </c>
      <c r="JP4" s="37">
        <v>2</v>
      </c>
      <c r="JQ4" s="34">
        <f t="shared" ref="JQ4:JQ18" si="28">AH4+AI4+AK4</f>
        <v>6</v>
      </c>
      <c r="JR4" s="36">
        <f t="shared" ref="JR4:JR18" si="29">JQ4-JP4</f>
        <v>4</v>
      </c>
      <c r="JS4" s="38">
        <f t="shared" ref="JS4:JS18" si="30">JH4</f>
        <v>5</v>
      </c>
      <c r="JT4" s="40">
        <v>100.00003387433023</v>
      </c>
      <c r="JU4" s="40">
        <f t="shared" ref="JU4:JU18" si="31">JM4</f>
        <v>100.00003387433023</v>
      </c>
      <c r="JV4" s="42">
        <f t="shared" ref="JV4:JV18" si="32">JU4-JT4</f>
        <v>0</v>
      </c>
      <c r="JW4" s="38">
        <f t="shared" ref="JW4:JW18" si="33">JE4</f>
        <v>5</v>
      </c>
      <c r="JX4" s="39">
        <v>5</v>
      </c>
      <c r="JY4" s="37">
        <v>4</v>
      </c>
      <c r="JZ4" s="53" t="e">
        <f t="shared" ref="JZ4:JZ18" si="34">FS4/AR4</f>
        <v>#REF!</v>
      </c>
      <c r="KA4" s="37">
        <f t="shared" ref="KA4:KA18" si="35">IB4+IC4</f>
        <v>0</v>
      </c>
      <c r="KB4" s="52">
        <f t="shared" ref="KB4:KB9" si="36">FL4/FJ4*100</f>
        <v>0</v>
      </c>
    </row>
    <row r="5" spans="1:288" s="8" customFormat="1" ht="38.25" x14ac:dyDescent="0.25">
      <c r="A5" s="4">
        <v>5302</v>
      </c>
      <c r="B5" s="15" t="s">
        <v>258</v>
      </c>
      <c r="C5" s="15" t="s">
        <v>274</v>
      </c>
      <c r="D5" s="15" t="s">
        <v>275</v>
      </c>
      <c r="E5" s="20">
        <v>1</v>
      </c>
      <c r="F5" s="15" t="s">
        <v>276</v>
      </c>
      <c r="G5" s="15">
        <v>53901</v>
      </c>
      <c r="H5" s="15" t="s">
        <v>277</v>
      </c>
      <c r="I5" s="15" t="s">
        <v>278</v>
      </c>
      <c r="J5" s="15" t="s">
        <v>225</v>
      </c>
      <c r="K5" s="15" t="s">
        <v>279</v>
      </c>
      <c r="L5" s="15" t="s">
        <v>208</v>
      </c>
      <c r="M5" s="15" t="s">
        <v>207</v>
      </c>
      <c r="N5" s="15">
        <v>469326131</v>
      </c>
      <c r="O5" s="15" t="s">
        <v>280</v>
      </c>
      <c r="P5" s="15" t="s">
        <v>281</v>
      </c>
      <c r="Q5" s="15" t="s">
        <v>282</v>
      </c>
      <c r="R5" s="15" t="s">
        <v>252</v>
      </c>
      <c r="S5" s="15" t="s">
        <v>207</v>
      </c>
      <c r="T5" s="15">
        <v>469326161</v>
      </c>
      <c r="U5" s="15" t="s">
        <v>283</v>
      </c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28" t="s">
        <v>588</v>
      </c>
      <c r="AH5" s="15">
        <v>1</v>
      </c>
      <c r="AI5" s="15">
        <v>1</v>
      </c>
      <c r="AJ5" s="21">
        <f t="shared" si="0"/>
        <v>2</v>
      </c>
      <c r="AK5" s="15">
        <v>0</v>
      </c>
      <c r="AL5" s="21">
        <f t="shared" si="1"/>
        <v>2</v>
      </c>
      <c r="AM5" s="15">
        <v>1</v>
      </c>
      <c r="AN5" s="28">
        <v>1</v>
      </c>
      <c r="AO5" s="15">
        <v>0.5</v>
      </c>
      <c r="AP5" s="15">
        <v>0.5</v>
      </c>
      <c r="AQ5" s="21">
        <f t="shared" si="2"/>
        <v>1.5</v>
      </c>
      <c r="AR5" s="28">
        <f t="shared" si="3"/>
        <v>1.5</v>
      </c>
      <c r="AS5" s="15">
        <v>0</v>
      </c>
      <c r="AT5" s="15">
        <v>0</v>
      </c>
      <c r="AU5" s="21">
        <f t="shared" si="4"/>
        <v>1.5</v>
      </c>
      <c r="AV5" s="28">
        <f t="shared" si="5"/>
        <v>1.5</v>
      </c>
      <c r="AW5" s="15">
        <v>0</v>
      </c>
      <c r="AX5" s="15">
        <v>0</v>
      </c>
      <c r="AY5" s="15">
        <v>0</v>
      </c>
      <c r="AZ5" s="15">
        <v>1</v>
      </c>
      <c r="BA5" s="21">
        <f t="shared" si="6"/>
        <v>1</v>
      </c>
      <c r="BB5" s="15">
        <v>0</v>
      </c>
      <c r="BC5" s="15">
        <v>0</v>
      </c>
      <c r="BD5" s="15">
        <v>0</v>
      </c>
      <c r="BE5" s="15">
        <v>0</v>
      </c>
      <c r="BF5" s="15">
        <v>2</v>
      </c>
      <c r="BG5" s="15">
        <v>0</v>
      </c>
      <c r="BH5" s="15">
        <v>0</v>
      </c>
      <c r="BI5" s="15">
        <v>1</v>
      </c>
      <c r="BJ5" s="15">
        <v>1</v>
      </c>
      <c r="BK5" s="15">
        <v>0</v>
      </c>
      <c r="BL5" s="15">
        <v>0</v>
      </c>
      <c r="BM5" s="15">
        <v>0</v>
      </c>
      <c r="BN5" s="15">
        <v>0</v>
      </c>
      <c r="BO5" s="15">
        <v>2</v>
      </c>
      <c r="BP5" s="15">
        <v>0</v>
      </c>
      <c r="BQ5" s="15">
        <v>0</v>
      </c>
      <c r="BR5" s="15">
        <v>1</v>
      </c>
      <c r="BS5" s="15">
        <v>0</v>
      </c>
      <c r="BT5" s="15">
        <v>2</v>
      </c>
      <c r="BU5" s="15">
        <v>1</v>
      </c>
      <c r="BV5" s="15">
        <v>0</v>
      </c>
      <c r="BW5" s="15">
        <v>1</v>
      </c>
      <c r="BX5" s="15">
        <v>1</v>
      </c>
      <c r="BY5" s="15">
        <v>0</v>
      </c>
      <c r="BZ5" s="15">
        <v>0</v>
      </c>
      <c r="CA5" s="15">
        <v>0.5</v>
      </c>
      <c r="CB5" s="15">
        <v>1</v>
      </c>
      <c r="CC5" s="15">
        <v>1</v>
      </c>
      <c r="CD5" s="15">
        <v>1</v>
      </c>
      <c r="CE5" s="15">
        <v>0.12</v>
      </c>
      <c r="CF5" s="15">
        <v>1.2</v>
      </c>
      <c r="CG5" s="15"/>
      <c r="CH5" s="15">
        <v>0.1</v>
      </c>
      <c r="CI5" s="15">
        <v>0.02</v>
      </c>
      <c r="CJ5" s="15"/>
      <c r="CK5" s="15"/>
      <c r="CL5" s="15">
        <v>0.02</v>
      </c>
      <c r="CM5" s="15">
        <v>0.02</v>
      </c>
      <c r="CN5" s="15"/>
      <c r="CO5" s="15">
        <v>0.02</v>
      </c>
      <c r="CP5" s="15">
        <v>0.5</v>
      </c>
      <c r="CQ5" s="15"/>
      <c r="CR5" s="15"/>
      <c r="CS5" s="15"/>
      <c r="CT5" s="15"/>
      <c r="CU5" s="15"/>
      <c r="CV5" s="15"/>
      <c r="CW5" s="15"/>
      <c r="CX5" s="15"/>
      <c r="CY5" s="28">
        <f t="shared" si="7"/>
        <v>1.5</v>
      </c>
      <c r="CZ5" s="21">
        <f t="shared" si="8"/>
        <v>0.5</v>
      </c>
      <c r="DA5" s="28">
        <f t="shared" si="9"/>
        <v>2</v>
      </c>
      <c r="DB5" s="28">
        <f t="shared" si="10"/>
        <v>2</v>
      </c>
      <c r="DC5" s="15">
        <v>1</v>
      </c>
      <c r="DD5" s="15">
        <v>1</v>
      </c>
      <c r="DE5" s="15" t="s">
        <v>253</v>
      </c>
      <c r="DF5" s="15">
        <v>0</v>
      </c>
      <c r="DG5" s="15">
        <v>0</v>
      </c>
      <c r="DH5" s="15"/>
      <c r="DI5" s="15" t="s">
        <v>284</v>
      </c>
      <c r="DJ5" s="15" t="s">
        <v>553</v>
      </c>
      <c r="DK5" s="15" t="s">
        <v>285</v>
      </c>
      <c r="DL5" s="15">
        <v>0</v>
      </c>
      <c r="DM5" s="15">
        <v>0</v>
      </c>
      <c r="DN5" s="15">
        <v>0</v>
      </c>
      <c r="DO5" s="15">
        <v>0</v>
      </c>
      <c r="DP5" s="15">
        <v>0</v>
      </c>
      <c r="DQ5" s="15"/>
      <c r="DR5" s="15">
        <v>0</v>
      </c>
      <c r="DS5" s="15">
        <v>0</v>
      </c>
      <c r="DT5" s="15">
        <v>0</v>
      </c>
      <c r="DU5" s="15">
        <v>3</v>
      </c>
      <c r="DV5" s="15">
        <v>0</v>
      </c>
      <c r="DW5" s="15">
        <v>0</v>
      </c>
      <c r="DX5" s="21">
        <f t="shared" si="11"/>
        <v>3</v>
      </c>
      <c r="DY5" s="21">
        <f t="shared" si="12"/>
        <v>0</v>
      </c>
      <c r="DZ5" s="21">
        <f t="shared" si="13"/>
        <v>0</v>
      </c>
      <c r="EA5" s="15">
        <v>0</v>
      </c>
      <c r="EB5" s="15">
        <v>0</v>
      </c>
      <c r="EC5" s="15">
        <v>0</v>
      </c>
      <c r="ED5" s="15">
        <v>1</v>
      </c>
      <c r="EE5" s="15">
        <v>0</v>
      </c>
      <c r="EF5" s="15">
        <v>0</v>
      </c>
      <c r="EG5" s="21">
        <f t="shared" si="14"/>
        <v>1</v>
      </c>
      <c r="EH5" s="21">
        <f t="shared" si="15"/>
        <v>0</v>
      </c>
      <c r="EI5" s="21">
        <f t="shared" si="16"/>
        <v>0</v>
      </c>
      <c r="EJ5" s="21">
        <f t="shared" si="17"/>
        <v>4</v>
      </c>
      <c r="EK5" s="21">
        <f t="shared" si="18"/>
        <v>0</v>
      </c>
      <c r="EL5" s="21">
        <f t="shared" si="19"/>
        <v>0</v>
      </c>
      <c r="EM5" s="15">
        <v>2</v>
      </c>
      <c r="EN5" s="15">
        <v>0</v>
      </c>
      <c r="EO5" s="15">
        <v>5</v>
      </c>
      <c r="EP5" s="15">
        <v>0</v>
      </c>
      <c r="EQ5" s="21">
        <f t="shared" si="20"/>
        <v>7</v>
      </c>
      <c r="ER5" s="21">
        <f t="shared" si="21"/>
        <v>0</v>
      </c>
      <c r="ES5" s="15">
        <v>0</v>
      </c>
      <c r="ET5" s="15">
        <v>0</v>
      </c>
      <c r="EU5" s="15">
        <v>1</v>
      </c>
      <c r="EV5" s="15">
        <v>0</v>
      </c>
      <c r="EW5" s="21">
        <f t="shared" si="22"/>
        <v>1</v>
      </c>
      <c r="EX5" s="21" t="e">
        <f>SUM(#REF!,#REF!)</f>
        <v>#REF!</v>
      </c>
      <c r="EY5" s="21">
        <f t="shared" si="23"/>
        <v>8</v>
      </c>
      <c r="EZ5" s="21" t="e">
        <f t="shared" si="24"/>
        <v>#REF!</v>
      </c>
      <c r="FA5" s="15">
        <v>0</v>
      </c>
      <c r="FB5" s="15">
        <v>0</v>
      </c>
      <c r="FC5" s="21">
        <f t="shared" si="25"/>
        <v>0</v>
      </c>
      <c r="FD5" s="15">
        <v>1</v>
      </c>
      <c r="FE5" s="15">
        <v>3</v>
      </c>
      <c r="FF5" s="15">
        <v>0</v>
      </c>
      <c r="FG5" s="15">
        <v>0</v>
      </c>
      <c r="FH5" s="15">
        <v>0</v>
      </c>
      <c r="FI5" s="15">
        <v>0</v>
      </c>
      <c r="FJ5" s="15">
        <v>8</v>
      </c>
      <c r="FK5" s="15">
        <v>3</v>
      </c>
      <c r="FL5" s="15">
        <v>0</v>
      </c>
      <c r="FM5" s="15">
        <v>0</v>
      </c>
      <c r="FN5" s="15">
        <v>0</v>
      </c>
      <c r="FO5" s="15">
        <v>0</v>
      </c>
      <c r="FP5" s="15">
        <v>0</v>
      </c>
      <c r="FQ5" s="15">
        <v>20</v>
      </c>
      <c r="FR5" s="15">
        <v>5</v>
      </c>
      <c r="FS5" s="21" t="e">
        <f t="shared" si="26"/>
        <v>#REF!</v>
      </c>
      <c r="FT5" s="15">
        <v>0</v>
      </c>
      <c r="FU5" s="15">
        <v>0</v>
      </c>
      <c r="FV5" s="15">
        <v>0</v>
      </c>
      <c r="FW5" s="15">
        <v>0</v>
      </c>
      <c r="FX5" s="15">
        <v>0</v>
      </c>
      <c r="FY5" s="15">
        <v>0</v>
      </c>
      <c r="FZ5" s="15">
        <v>0</v>
      </c>
      <c r="GA5" s="15">
        <v>0</v>
      </c>
      <c r="GB5" s="15">
        <v>0</v>
      </c>
      <c r="GC5" s="15">
        <v>0</v>
      </c>
      <c r="GD5" s="15">
        <v>0</v>
      </c>
      <c r="GE5" s="15">
        <v>0</v>
      </c>
      <c r="GF5" s="15">
        <v>0</v>
      </c>
      <c r="GG5" s="15">
        <v>0</v>
      </c>
      <c r="GH5" s="15">
        <v>0</v>
      </c>
      <c r="GI5" s="15">
        <v>0</v>
      </c>
      <c r="GJ5" s="15">
        <v>0</v>
      </c>
      <c r="GK5" s="15">
        <v>0</v>
      </c>
      <c r="GL5" s="15">
        <v>0</v>
      </c>
      <c r="GM5" s="15">
        <v>0</v>
      </c>
      <c r="GN5" s="15">
        <v>2</v>
      </c>
      <c r="GO5" s="15">
        <v>2</v>
      </c>
      <c r="GP5" s="15">
        <v>0</v>
      </c>
      <c r="GQ5" s="15">
        <v>0</v>
      </c>
      <c r="GR5" s="15">
        <v>0</v>
      </c>
      <c r="GS5" s="15">
        <v>0</v>
      </c>
      <c r="GT5" s="15">
        <v>0</v>
      </c>
      <c r="GU5" s="15">
        <v>0</v>
      </c>
      <c r="GV5" s="15">
        <v>0</v>
      </c>
      <c r="GW5" s="15">
        <v>0</v>
      </c>
      <c r="GX5" s="15">
        <v>1</v>
      </c>
      <c r="GY5" s="15" t="s">
        <v>286</v>
      </c>
      <c r="GZ5" s="15">
        <v>0</v>
      </c>
      <c r="HA5" s="15">
        <v>2</v>
      </c>
      <c r="HB5" s="15" t="s">
        <v>287</v>
      </c>
      <c r="HC5" s="15">
        <v>0</v>
      </c>
      <c r="HD5" s="15">
        <v>0</v>
      </c>
      <c r="HE5" s="15">
        <v>1</v>
      </c>
      <c r="HF5" s="15">
        <v>1</v>
      </c>
      <c r="HG5" s="15">
        <v>1</v>
      </c>
      <c r="HH5" s="15">
        <v>0</v>
      </c>
      <c r="HI5" s="15">
        <v>0</v>
      </c>
      <c r="HJ5" s="15">
        <v>2</v>
      </c>
      <c r="HK5" s="15" t="s">
        <v>288</v>
      </c>
      <c r="HL5" s="15" t="s">
        <v>289</v>
      </c>
      <c r="HM5" s="15" t="s">
        <v>290</v>
      </c>
      <c r="HN5" s="15">
        <v>2</v>
      </c>
      <c r="HO5" s="15">
        <v>0</v>
      </c>
      <c r="HP5" s="15">
        <v>0</v>
      </c>
      <c r="HQ5" s="15">
        <v>0</v>
      </c>
      <c r="HR5" s="15">
        <v>1</v>
      </c>
      <c r="HS5" s="15"/>
      <c r="HT5" s="15">
        <v>0</v>
      </c>
      <c r="HU5" s="15">
        <v>0</v>
      </c>
      <c r="HV5" s="15">
        <v>1</v>
      </c>
      <c r="HW5" s="15">
        <v>0</v>
      </c>
      <c r="HX5" s="15">
        <v>0</v>
      </c>
      <c r="HY5" s="15">
        <v>0</v>
      </c>
      <c r="HZ5" s="15">
        <v>3</v>
      </c>
      <c r="IA5" s="15" t="s">
        <v>291</v>
      </c>
      <c r="IB5" s="15">
        <v>0</v>
      </c>
      <c r="IC5" s="15">
        <v>0</v>
      </c>
      <c r="ID5" s="15">
        <v>4</v>
      </c>
      <c r="IE5" s="15">
        <v>0</v>
      </c>
      <c r="IF5" s="15">
        <v>8</v>
      </c>
      <c r="IG5" s="15">
        <v>0</v>
      </c>
      <c r="IH5" s="15" t="s">
        <v>292</v>
      </c>
      <c r="II5" s="15">
        <v>0</v>
      </c>
      <c r="IJ5" s="15">
        <v>21498</v>
      </c>
      <c r="IK5" s="15">
        <v>246.58</v>
      </c>
      <c r="IL5" s="15">
        <v>10143</v>
      </c>
      <c r="IM5" s="15">
        <v>24.27</v>
      </c>
      <c r="IN5" s="15">
        <v>1</v>
      </c>
      <c r="IO5" s="15">
        <v>0</v>
      </c>
      <c r="IP5" s="15">
        <v>22</v>
      </c>
      <c r="IQ5" s="15">
        <v>12</v>
      </c>
      <c r="IR5" s="15">
        <v>9</v>
      </c>
      <c r="IS5" s="15">
        <v>21</v>
      </c>
      <c r="IT5" s="15">
        <v>0</v>
      </c>
      <c r="IU5" s="26">
        <v>0.54549999999999998</v>
      </c>
      <c r="IV5" s="26">
        <v>0.63670000000000004</v>
      </c>
      <c r="IW5" s="26">
        <v>0.95450000000000002</v>
      </c>
      <c r="IX5" s="26">
        <v>0.98399999999999999</v>
      </c>
      <c r="IY5" s="47">
        <v>21498</v>
      </c>
      <c r="IZ5" s="7">
        <v>246.583438</v>
      </c>
      <c r="JA5" s="47">
        <v>10143</v>
      </c>
      <c r="JB5" s="7">
        <v>24.268294000000001</v>
      </c>
      <c r="JC5" s="47">
        <v>1</v>
      </c>
      <c r="JD5" s="47">
        <v>1</v>
      </c>
      <c r="JE5" s="47">
        <v>22</v>
      </c>
      <c r="JF5" s="47">
        <v>11</v>
      </c>
      <c r="JG5" s="47">
        <v>10</v>
      </c>
      <c r="JH5" s="47">
        <v>21</v>
      </c>
      <c r="JI5" s="47">
        <v>0</v>
      </c>
      <c r="JJ5" s="47">
        <v>50</v>
      </c>
      <c r="JK5" s="47">
        <v>56.710824187632589</v>
      </c>
      <c r="JL5" s="47">
        <v>95.454545454545453</v>
      </c>
      <c r="JM5" s="47">
        <v>98.416342138923383</v>
      </c>
      <c r="JN5" s="35" t="e">
        <f t="shared" si="27"/>
        <v>#REF!</v>
      </c>
      <c r="JO5" s="31">
        <v>0</v>
      </c>
      <c r="JP5" s="37">
        <v>2</v>
      </c>
      <c r="JQ5" s="34">
        <f t="shared" si="28"/>
        <v>2</v>
      </c>
      <c r="JR5" s="36">
        <f t="shared" si="29"/>
        <v>0</v>
      </c>
      <c r="JS5" s="38">
        <f t="shared" si="30"/>
        <v>21</v>
      </c>
      <c r="JT5" s="40">
        <v>98.416342138923383</v>
      </c>
      <c r="JU5" s="40">
        <f t="shared" si="31"/>
        <v>98.416342138923383</v>
      </c>
      <c r="JV5" s="42">
        <f t="shared" si="32"/>
        <v>0</v>
      </c>
      <c r="JW5" s="38">
        <f t="shared" si="33"/>
        <v>22</v>
      </c>
      <c r="JX5" s="39">
        <v>3</v>
      </c>
      <c r="JY5" s="37">
        <v>2</v>
      </c>
      <c r="JZ5" s="53" t="e">
        <f t="shared" si="34"/>
        <v>#REF!</v>
      </c>
      <c r="KA5" s="37">
        <f t="shared" si="35"/>
        <v>0</v>
      </c>
      <c r="KB5" s="52">
        <f t="shared" si="36"/>
        <v>0</v>
      </c>
    </row>
    <row r="6" spans="1:288" s="8" customFormat="1" ht="25.5" x14ac:dyDescent="0.25">
      <c r="A6" s="4">
        <v>5303</v>
      </c>
      <c r="B6" s="15" t="s">
        <v>258</v>
      </c>
      <c r="C6" s="15" t="s">
        <v>293</v>
      </c>
      <c r="D6" s="15" t="s">
        <v>294</v>
      </c>
      <c r="E6" s="20">
        <v>1</v>
      </c>
      <c r="F6" s="15" t="s">
        <v>295</v>
      </c>
      <c r="G6" s="15">
        <v>53401</v>
      </c>
      <c r="H6" s="15" t="s">
        <v>296</v>
      </c>
      <c r="I6" s="15" t="s">
        <v>297</v>
      </c>
      <c r="J6" s="15" t="s">
        <v>298</v>
      </c>
      <c r="K6" s="15" t="s">
        <v>299</v>
      </c>
      <c r="L6" s="15" t="s">
        <v>224</v>
      </c>
      <c r="M6" s="15" t="s">
        <v>207</v>
      </c>
      <c r="N6" s="15">
        <v>466741260</v>
      </c>
      <c r="O6" s="15" t="s">
        <v>300</v>
      </c>
      <c r="P6" s="15" t="s">
        <v>226</v>
      </c>
      <c r="Q6" s="15" t="s">
        <v>223</v>
      </c>
      <c r="R6" s="15" t="s">
        <v>237</v>
      </c>
      <c r="S6" s="15"/>
      <c r="T6" s="15">
        <v>466741254</v>
      </c>
      <c r="U6" s="15" t="s">
        <v>301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28" t="s">
        <v>588</v>
      </c>
      <c r="AH6" s="15">
        <v>1</v>
      </c>
      <c r="AI6" s="15">
        <v>0</v>
      </c>
      <c r="AJ6" s="21">
        <f t="shared" si="0"/>
        <v>1</v>
      </c>
      <c r="AK6" s="15">
        <v>0</v>
      </c>
      <c r="AL6" s="21">
        <f t="shared" si="1"/>
        <v>1</v>
      </c>
      <c r="AM6" s="15">
        <v>1</v>
      </c>
      <c r="AN6" s="28">
        <v>1</v>
      </c>
      <c r="AO6" s="15">
        <v>0</v>
      </c>
      <c r="AP6" s="15">
        <v>0</v>
      </c>
      <c r="AQ6" s="21">
        <f t="shared" si="2"/>
        <v>1</v>
      </c>
      <c r="AR6" s="28">
        <f t="shared" si="3"/>
        <v>1</v>
      </c>
      <c r="AS6" s="15">
        <v>0</v>
      </c>
      <c r="AT6" s="15">
        <v>0</v>
      </c>
      <c r="AU6" s="21">
        <f t="shared" si="4"/>
        <v>1</v>
      </c>
      <c r="AV6" s="28">
        <f t="shared" si="5"/>
        <v>1</v>
      </c>
      <c r="AW6" s="15">
        <v>0</v>
      </c>
      <c r="AX6" s="15">
        <v>1</v>
      </c>
      <c r="AY6" s="15">
        <v>0</v>
      </c>
      <c r="AZ6" s="15">
        <v>0</v>
      </c>
      <c r="BA6" s="21">
        <f t="shared" si="6"/>
        <v>1</v>
      </c>
      <c r="BB6" s="15">
        <v>0</v>
      </c>
      <c r="BC6" s="15">
        <v>1</v>
      </c>
      <c r="BD6" s="15">
        <v>0</v>
      </c>
      <c r="BE6" s="15">
        <v>0</v>
      </c>
      <c r="BF6" s="15">
        <v>0</v>
      </c>
      <c r="BG6" s="15">
        <v>0</v>
      </c>
      <c r="BH6" s="15">
        <v>0</v>
      </c>
      <c r="BI6" s="15">
        <v>0</v>
      </c>
      <c r="BJ6" s="15">
        <v>0</v>
      </c>
      <c r="BK6" s="15">
        <v>1</v>
      </c>
      <c r="BL6" s="15">
        <v>0</v>
      </c>
      <c r="BM6" s="15">
        <v>0</v>
      </c>
      <c r="BN6" s="15">
        <v>0</v>
      </c>
      <c r="BO6" s="15">
        <v>1</v>
      </c>
      <c r="BP6" s="15">
        <v>0</v>
      </c>
      <c r="BQ6" s="15">
        <v>0</v>
      </c>
      <c r="BR6" s="15">
        <v>0</v>
      </c>
      <c r="BS6" s="15">
        <v>0</v>
      </c>
      <c r="BT6" s="15">
        <v>5</v>
      </c>
      <c r="BU6" s="15">
        <v>0</v>
      </c>
      <c r="BV6" s="15">
        <v>0</v>
      </c>
      <c r="BW6" s="15">
        <v>1</v>
      </c>
      <c r="BX6" s="15">
        <v>0</v>
      </c>
      <c r="BY6" s="15">
        <v>1</v>
      </c>
      <c r="BZ6" s="15">
        <v>0</v>
      </c>
      <c r="CA6" s="15">
        <v>1</v>
      </c>
      <c r="CB6" s="15">
        <v>1</v>
      </c>
      <c r="CC6" s="15">
        <v>1</v>
      </c>
      <c r="CD6" s="15">
        <v>1</v>
      </c>
      <c r="CE6" s="15">
        <v>1</v>
      </c>
      <c r="CF6" s="15">
        <v>1</v>
      </c>
      <c r="CG6" s="15">
        <v>1</v>
      </c>
      <c r="CH6" s="15">
        <v>1</v>
      </c>
      <c r="CI6" s="15">
        <v>1</v>
      </c>
      <c r="CJ6" s="15">
        <v>1</v>
      </c>
      <c r="CK6" s="15" t="s">
        <v>303</v>
      </c>
      <c r="CL6" s="15">
        <v>1</v>
      </c>
      <c r="CM6" s="15">
        <v>1</v>
      </c>
      <c r="CN6" s="15">
        <v>0</v>
      </c>
      <c r="CO6" s="15">
        <v>1</v>
      </c>
      <c r="CP6" s="15">
        <v>0</v>
      </c>
      <c r="CQ6" s="15">
        <v>0</v>
      </c>
      <c r="CR6" s="15">
        <v>0</v>
      </c>
      <c r="CS6" s="15">
        <v>0</v>
      </c>
      <c r="CT6" s="15">
        <v>0</v>
      </c>
      <c r="CU6" s="15">
        <v>0</v>
      </c>
      <c r="CV6" s="15">
        <v>0</v>
      </c>
      <c r="CW6" s="15">
        <v>0</v>
      </c>
      <c r="CX6" s="15">
        <v>0</v>
      </c>
      <c r="CY6" s="28">
        <f t="shared" si="7"/>
        <v>9</v>
      </c>
      <c r="CZ6" s="21">
        <f t="shared" si="8"/>
        <v>0</v>
      </c>
      <c r="DA6" s="28">
        <f t="shared" si="9"/>
        <v>9</v>
      </c>
      <c r="DB6" s="28">
        <f t="shared" si="10"/>
        <v>9</v>
      </c>
      <c r="DC6" s="15">
        <v>1</v>
      </c>
      <c r="DD6" s="15">
        <v>2</v>
      </c>
      <c r="DE6" s="15" t="s">
        <v>304</v>
      </c>
      <c r="DF6" s="15">
        <v>0</v>
      </c>
      <c r="DG6" s="15">
        <v>0</v>
      </c>
      <c r="DH6" s="15">
        <v>0</v>
      </c>
      <c r="DI6" s="15">
        <v>0</v>
      </c>
      <c r="DJ6" s="15" t="s">
        <v>553</v>
      </c>
      <c r="DK6" s="15" t="s">
        <v>305</v>
      </c>
      <c r="DL6" s="15">
        <v>0</v>
      </c>
      <c r="DM6" s="15">
        <v>0</v>
      </c>
      <c r="DN6" s="15">
        <v>0</v>
      </c>
      <c r="DO6" s="15">
        <v>0</v>
      </c>
      <c r="DP6" s="15">
        <v>0</v>
      </c>
      <c r="DQ6" s="15">
        <v>0</v>
      </c>
      <c r="DR6" s="15">
        <v>0</v>
      </c>
      <c r="DS6" s="15">
        <v>0</v>
      </c>
      <c r="DT6" s="15">
        <v>0</v>
      </c>
      <c r="DU6" s="15">
        <v>4</v>
      </c>
      <c r="DV6" s="15">
        <v>0</v>
      </c>
      <c r="DW6" s="15">
        <v>2</v>
      </c>
      <c r="DX6" s="21">
        <f t="shared" si="11"/>
        <v>4</v>
      </c>
      <c r="DY6" s="21">
        <f t="shared" si="12"/>
        <v>0</v>
      </c>
      <c r="DZ6" s="21">
        <f t="shared" si="13"/>
        <v>2</v>
      </c>
      <c r="EA6" s="15">
        <v>1</v>
      </c>
      <c r="EB6" s="15">
        <v>0</v>
      </c>
      <c r="EC6" s="15">
        <v>1</v>
      </c>
      <c r="ED6" s="15">
        <v>4</v>
      </c>
      <c r="EE6" s="15">
        <v>0</v>
      </c>
      <c r="EF6" s="15">
        <v>0</v>
      </c>
      <c r="EG6" s="21">
        <f t="shared" si="14"/>
        <v>5</v>
      </c>
      <c r="EH6" s="21">
        <f t="shared" si="15"/>
        <v>0</v>
      </c>
      <c r="EI6" s="21">
        <f t="shared" si="16"/>
        <v>1</v>
      </c>
      <c r="EJ6" s="21">
        <f t="shared" si="17"/>
        <v>9</v>
      </c>
      <c r="EK6" s="21">
        <f t="shared" si="18"/>
        <v>0</v>
      </c>
      <c r="EL6" s="21">
        <f t="shared" si="19"/>
        <v>3</v>
      </c>
      <c r="EM6" s="15">
        <v>0</v>
      </c>
      <c r="EN6" s="15">
        <v>0</v>
      </c>
      <c r="EO6" s="15">
        <v>0</v>
      </c>
      <c r="EP6" s="15">
        <v>0</v>
      </c>
      <c r="EQ6" s="21">
        <f t="shared" si="20"/>
        <v>0</v>
      </c>
      <c r="ER6" s="21">
        <f t="shared" si="21"/>
        <v>0</v>
      </c>
      <c r="ES6" s="15">
        <v>0</v>
      </c>
      <c r="ET6" s="15">
        <v>0</v>
      </c>
      <c r="EU6" s="15">
        <v>0</v>
      </c>
      <c r="EV6" s="15">
        <v>0</v>
      </c>
      <c r="EW6" s="21">
        <f t="shared" si="22"/>
        <v>0</v>
      </c>
      <c r="EX6" s="21">
        <f t="shared" ref="EX6:EX18" si="37">SUM(ET4,EV4)</f>
        <v>0</v>
      </c>
      <c r="EY6" s="21">
        <f t="shared" si="23"/>
        <v>0</v>
      </c>
      <c r="EZ6" s="21">
        <f t="shared" si="24"/>
        <v>0</v>
      </c>
      <c r="FA6" s="15">
        <v>4</v>
      </c>
      <c r="FB6" s="15">
        <v>3</v>
      </c>
      <c r="FC6" s="21">
        <f t="shared" si="25"/>
        <v>7</v>
      </c>
      <c r="FD6" s="15">
        <v>2</v>
      </c>
      <c r="FE6" s="15">
        <v>0</v>
      </c>
      <c r="FF6" s="15">
        <v>0</v>
      </c>
      <c r="FG6" s="15">
        <v>0</v>
      </c>
      <c r="FH6" s="15">
        <v>2</v>
      </c>
      <c r="FI6" s="15">
        <v>0</v>
      </c>
      <c r="FJ6" s="15">
        <v>4</v>
      </c>
      <c r="FK6" s="15">
        <v>4</v>
      </c>
      <c r="FL6" s="15">
        <v>0</v>
      </c>
      <c r="FM6" s="15">
        <v>0</v>
      </c>
      <c r="FN6" s="15">
        <v>0</v>
      </c>
      <c r="FO6" s="15">
        <v>0</v>
      </c>
      <c r="FP6" s="15">
        <v>0</v>
      </c>
      <c r="FQ6" s="15">
        <v>175</v>
      </c>
      <c r="FR6" s="15">
        <v>2</v>
      </c>
      <c r="FS6" s="21">
        <f t="shared" si="26"/>
        <v>16</v>
      </c>
      <c r="FT6" s="15">
        <v>0</v>
      </c>
      <c r="FU6" s="15">
        <v>0</v>
      </c>
      <c r="FV6" s="15">
        <v>0</v>
      </c>
      <c r="FW6" s="15">
        <v>0</v>
      </c>
      <c r="FX6" s="15">
        <v>0</v>
      </c>
      <c r="FY6" s="15">
        <v>0</v>
      </c>
      <c r="FZ6" s="15">
        <v>0</v>
      </c>
      <c r="GA6" s="15">
        <v>0</v>
      </c>
      <c r="GB6" s="15">
        <v>0</v>
      </c>
      <c r="GC6" s="15">
        <v>0</v>
      </c>
      <c r="GD6" s="15">
        <v>0</v>
      </c>
      <c r="GE6" s="15">
        <v>0</v>
      </c>
      <c r="GF6" s="15">
        <v>0</v>
      </c>
      <c r="GG6" s="15">
        <v>0</v>
      </c>
      <c r="GH6" s="15">
        <v>0</v>
      </c>
      <c r="GI6" s="15">
        <v>0</v>
      </c>
      <c r="GJ6" s="15">
        <v>0</v>
      </c>
      <c r="GK6" s="15">
        <v>0</v>
      </c>
      <c r="GL6" s="15">
        <v>0</v>
      </c>
      <c r="GM6" s="15">
        <v>0</v>
      </c>
      <c r="GN6" s="15">
        <v>0</v>
      </c>
      <c r="GO6" s="15">
        <v>0</v>
      </c>
      <c r="GP6" s="15">
        <v>0</v>
      </c>
      <c r="GQ6" s="15">
        <v>0</v>
      </c>
      <c r="GR6" s="15">
        <v>0</v>
      </c>
      <c r="GS6" s="15">
        <v>0</v>
      </c>
      <c r="GT6" s="15">
        <v>0</v>
      </c>
      <c r="GU6" s="15">
        <v>0</v>
      </c>
      <c r="GV6" s="15">
        <v>0</v>
      </c>
      <c r="GW6" s="15">
        <v>0</v>
      </c>
      <c r="GX6" s="15">
        <v>1</v>
      </c>
      <c r="GY6" s="15">
        <v>0</v>
      </c>
      <c r="GZ6" s="15">
        <v>0</v>
      </c>
      <c r="HA6" s="15">
        <v>3</v>
      </c>
      <c r="HB6" s="15">
        <v>0</v>
      </c>
      <c r="HC6" s="15">
        <v>0</v>
      </c>
      <c r="HD6" s="15">
        <v>0</v>
      </c>
      <c r="HE6" s="15">
        <v>1</v>
      </c>
      <c r="HF6" s="15">
        <v>1</v>
      </c>
      <c r="HG6" s="15">
        <v>1</v>
      </c>
      <c r="HH6" s="15"/>
      <c r="HI6" s="15">
        <v>0</v>
      </c>
      <c r="HJ6" s="15">
        <v>4</v>
      </c>
      <c r="HK6" s="15" t="s">
        <v>306</v>
      </c>
      <c r="HL6" s="15" t="s">
        <v>307</v>
      </c>
      <c r="HM6" s="15" t="s">
        <v>308</v>
      </c>
      <c r="HN6" s="15">
        <v>3</v>
      </c>
      <c r="HO6" s="15">
        <v>0</v>
      </c>
      <c r="HP6" s="15">
        <v>1</v>
      </c>
      <c r="HQ6" s="15" t="s">
        <v>309</v>
      </c>
      <c r="HR6" s="15">
        <v>1</v>
      </c>
      <c r="HS6" s="15"/>
      <c r="HT6" s="15">
        <v>1</v>
      </c>
      <c r="HU6" s="15">
        <v>1</v>
      </c>
      <c r="HV6" s="15">
        <v>1</v>
      </c>
      <c r="HW6" s="15">
        <v>1</v>
      </c>
      <c r="HX6" s="15">
        <v>0</v>
      </c>
      <c r="HY6" s="15">
        <v>0</v>
      </c>
      <c r="HZ6" s="15">
        <v>2</v>
      </c>
      <c r="IA6" s="15">
        <v>113</v>
      </c>
      <c r="IB6" s="15">
        <v>0</v>
      </c>
      <c r="IC6" s="15">
        <v>0</v>
      </c>
      <c r="ID6" s="15">
        <v>0</v>
      </c>
      <c r="IE6" s="15">
        <v>0</v>
      </c>
      <c r="IF6" s="15">
        <v>0</v>
      </c>
      <c r="IG6" s="15">
        <v>0</v>
      </c>
      <c r="IH6" s="15" t="s">
        <v>310</v>
      </c>
      <c r="II6" s="15">
        <v>0</v>
      </c>
      <c r="IJ6" s="15">
        <v>17145</v>
      </c>
      <c r="IK6" s="15">
        <v>21364</v>
      </c>
      <c r="IL6" s="15">
        <v>6498</v>
      </c>
      <c r="IM6" s="15">
        <v>1965</v>
      </c>
      <c r="IN6" s="15">
        <v>1</v>
      </c>
      <c r="IO6" s="15">
        <v>1</v>
      </c>
      <c r="IP6" s="15">
        <v>14</v>
      </c>
      <c r="IQ6" s="15">
        <v>4</v>
      </c>
      <c r="IR6" s="15">
        <v>7</v>
      </c>
      <c r="IS6" s="15">
        <v>13</v>
      </c>
      <c r="IT6" s="15" t="s">
        <v>231</v>
      </c>
      <c r="IU6" s="15" t="s">
        <v>311</v>
      </c>
      <c r="IV6" s="15" t="s">
        <v>302</v>
      </c>
      <c r="IW6" s="15" t="s">
        <v>302</v>
      </c>
      <c r="IX6" s="15" t="s">
        <v>302</v>
      </c>
      <c r="IY6" s="47">
        <v>17234</v>
      </c>
      <c r="IZ6" s="7">
        <v>213.63820699999994</v>
      </c>
      <c r="JA6" s="47">
        <v>6482</v>
      </c>
      <c r="JB6" s="7">
        <v>19.654240000000001</v>
      </c>
      <c r="JC6" s="47">
        <v>1</v>
      </c>
      <c r="JD6" s="47">
        <v>1</v>
      </c>
      <c r="JE6" s="47">
        <v>14</v>
      </c>
      <c r="JF6" s="47">
        <v>2</v>
      </c>
      <c r="JG6" s="47">
        <v>12</v>
      </c>
      <c r="JH6" s="47">
        <v>14</v>
      </c>
      <c r="JI6" s="47">
        <v>0</v>
      </c>
      <c r="JJ6" s="47">
        <v>14.285714285714285</v>
      </c>
      <c r="JK6" s="47">
        <v>6.9173020161136272</v>
      </c>
      <c r="JL6" s="47">
        <v>100</v>
      </c>
      <c r="JM6" s="47">
        <v>100.00060522882038</v>
      </c>
      <c r="JN6" s="35">
        <f t="shared" si="27"/>
        <v>16</v>
      </c>
      <c r="JO6" s="31">
        <f>EL6/CG6</f>
        <v>3</v>
      </c>
      <c r="JP6" s="37">
        <v>1</v>
      </c>
      <c r="JQ6" s="34">
        <f t="shared" si="28"/>
        <v>1</v>
      </c>
      <c r="JR6" s="36">
        <f t="shared" si="29"/>
        <v>0</v>
      </c>
      <c r="JS6" s="38">
        <f t="shared" si="30"/>
        <v>14</v>
      </c>
      <c r="JT6" s="40">
        <v>100.00060522882038</v>
      </c>
      <c r="JU6" s="40">
        <f t="shared" si="31"/>
        <v>100.00060522882038</v>
      </c>
      <c r="JV6" s="42">
        <f t="shared" si="32"/>
        <v>0</v>
      </c>
      <c r="JW6" s="38">
        <f t="shared" si="33"/>
        <v>14</v>
      </c>
      <c r="JX6" s="37">
        <v>4</v>
      </c>
      <c r="JY6" s="37">
        <v>1</v>
      </c>
      <c r="JZ6" s="53">
        <f t="shared" si="34"/>
        <v>16</v>
      </c>
      <c r="KA6" s="37">
        <f t="shared" si="35"/>
        <v>0</v>
      </c>
      <c r="KB6" s="52">
        <f t="shared" si="36"/>
        <v>0</v>
      </c>
    </row>
    <row r="7" spans="1:288" s="8" customFormat="1" ht="89.25" x14ac:dyDescent="0.25">
      <c r="A7" s="4">
        <v>5304</v>
      </c>
      <c r="B7" s="15" t="s">
        <v>258</v>
      </c>
      <c r="C7" s="15" t="s">
        <v>312</v>
      </c>
      <c r="D7" s="15" t="s">
        <v>313</v>
      </c>
      <c r="E7" s="20">
        <v>67</v>
      </c>
      <c r="F7" s="15" t="s">
        <v>314</v>
      </c>
      <c r="G7" s="15">
        <v>53716</v>
      </c>
      <c r="H7" s="15" t="s">
        <v>315</v>
      </c>
      <c r="I7" s="15" t="s">
        <v>316</v>
      </c>
      <c r="J7" s="15" t="s">
        <v>254</v>
      </c>
      <c r="K7" s="15" t="s">
        <v>317</v>
      </c>
      <c r="L7" s="15" t="s">
        <v>232</v>
      </c>
      <c r="M7" s="15" t="s">
        <v>207</v>
      </c>
      <c r="N7" s="15">
        <v>469657450</v>
      </c>
      <c r="O7" s="15" t="s">
        <v>318</v>
      </c>
      <c r="P7" s="15" t="s">
        <v>319</v>
      </c>
      <c r="Q7" s="15" t="s">
        <v>320</v>
      </c>
      <c r="R7" s="15" t="s">
        <v>238</v>
      </c>
      <c r="S7" s="15" t="s">
        <v>207</v>
      </c>
      <c r="T7" s="15">
        <v>469657470</v>
      </c>
      <c r="U7" s="15" t="s">
        <v>321</v>
      </c>
      <c r="V7" s="15" t="s">
        <v>233</v>
      </c>
      <c r="W7" s="15" t="s">
        <v>322</v>
      </c>
      <c r="X7" s="15" t="s">
        <v>245</v>
      </c>
      <c r="Y7" s="15" t="s">
        <v>207</v>
      </c>
      <c r="Z7" s="15">
        <v>469657475</v>
      </c>
      <c r="AA7" s="15" t="s">
        <v>323</v>
      </c>
      <c r="AB7" s="15" t="s">
        <v>317</v>
      </c>
      <c r="AC7" s="15" t="s">
        <v>232</v>
      </c>
      <c r="AD7" s="15" t="s">
        <v>207</v>
      </c>
      <c r="AE7" s="15">
        <v>469657450</v>
      </c>
      <c r="AF7" s="15" t="s">
        <v>318</v>
      </c>
      <c r="AG7" s="28" t="s">
        <v>588</v>
      </c>
      <c r="AH7" s="15">
        <v>3</v>
      </c>
      <c r="AI7" s="15">
        <v>13</v>
      </c>
      <c r="AJ7" s="21">
        <f t="shared" si="0"/>
        <v>16</v>
      </c>
      <c r="AK7" s="15">
        <v>0</v>
      </c>
      <c r="AL7" s="21">
        <f t="shared" si="1"/>
        <v>16</v>
      </c>
      <c r="AM7" s="15">
        <v>3</v>
      </c>
      <c r="AN7" s="28">
        <v>3</v>
      </c>
      <c r="AO7" s="15">
        <v>13</v>
      </c>
      <c r="AP7" s="28">
        <v>13</v>
      </c>
      <c r="AQ7" s="21">
        <f t="shared" si="2"/>
        <v>16</v>
      </c>
      <c r="AR7" s="28">
        <f t="shared" si="3"/>
        <v>16</v>
      </c>
      <c r="AS7" s="15">
        <v>0</v>
      </c>
      <c r="AT7" s="15">
        <v>0</v>
      </c>
      <c r="AU7" s="21">
        <f t="shared" si="4"/>
        <v>16</v>
      </c>
      <c r="AV7" s="28">
        <f t="shared" si="5"/>
        <v>16</v>
      </c>
      <c r="AW7" s="15">
        <v>0</v>
      </c>
      <c r="AX7" s="15">
        <v>2</v>
      </c>
      <c r="AY7" s="15">
        <v>0</v>
      </c>
      <c r="AZ7" s="15">
        <v>3</v>
      </c>
      <c r="BA7" s="21">
        <f t="shared" si="6"/>
        <v>5</v>
      </c>
      <c r="BB7" s="15">
        <v>0</v>
      </c>
      <c r="BC7" s="15">
        <v>7</v>
      </c>
      <c r="BD7" s="15">
        <v>0</v>
      </c>
      <c r="BE7" s="15">
        <v>3</v>
      </c>
      <c r="BF7" s="15">
        <v>6</v>
      </c>
      <c r="BG7" s="15">
        <v>0</v>
      </c>
      <c r="BH7" s="15">
        <v>0</v>
      </c>
      <c r="BI7" s="15">
        <v>1</v>
      </c>
      <c r="BJ7" s="15">
        <v>2</v>
      </c>
      <c r="BK7" s="15">
        <v>3</v>
      </c>
      <c r="BL7" s="15">
        <v>0</v>
      </c>
      <c r="BM7" s="15">
        <v>0</v>
      </c>
      <c r="BN7" s="15">
        <v>0</v>
      </c>
      <c r="BO7" s="15">
        <v>4</v>
      </c>
      <c r="BP7" s="15">
        <v>2</v>
      </c>
      <c r="BQ7" s="15">
        <v>0</v>
      </c>
      <c r="BR7" s="15">
        <v>1</v>
      </c>
      <c r="BS7" s="15">
        <v>0</v>
      </c>
      <c r="BT7" s="15">
        <v>1</v>
      </c>
      <c r="BU7" s="15">
        <v>1</v>
      </c>
      <c r="BV7" s="15">
        <v>0</v>
      </c>
      <c r="BW7" s="15">
        <v>1</v>
      </c>
      <c r="BX7" s="15">
        <v>0</v>
      </c>
      <c r="BY7" s="15">
        <v>1</v>
      </c>
      <c r="BZ7" s="15">
        <v>1</v>
      </c>
      <c r="CA7" s="15">
        <v>2</v>
      </c>
      <c r="CB7" s="15">
        <v>1</v>
      </c>
      <c r="CC7" s="15">
        <v>0</v>
      </c>
      <c r="CD7" s="15">
        <v>1</v>
      </c>
      <c r="CE7" s="15">
        <v>2</v>
      </c>
      <c r="CF7" s="15">
        <v>1.6</v>
      </c>
      <c r="CG7" s="15">
        <v>0.6</v>
      </c>
      <c r="CH7" s="15">
        <v>0.4</v>
      </c>
      <c r="CI7" s="15">
        <v>0.1</v>
      </c>
      <c r="CJ7" s="15">
        <v>0.2</v>
      </c>
      <c r="CK7" s="15" t="s">
        <v>324</v>
      </c>
      <c r="CL7" s="15">
        <v>1</v>
      </c>
      <c r="CM7" s="15">
        <v>0</v>
      </c>
      <c r="CN7" s="15">
        <v>0</v>
      </c>
      <c r="CO7" s="15">
        <v>1</v>
      </c>
      <c r="CP7" s="15">
        <v>0</v>
      </c>
      <c r="CQ7" s="15">
        <v>0</v>
      </c>
      <c r="CR7" s="15"/>
      <c r="CS7" s="15">
        <v>0</v>
      </c>
      <c r="CT7" s="15">
        <v>0</v>
      </c>
      <c r="CU7" s="15">
        <v>0</v>
      </c>
      <c r="CV7" s="15">
        <v>1</v>
      </c>
      <c r="CW7" s="15">
        <v>1</v>
      </c>
      <c r="CX7" s="15">
        <v>0</v>
      </c>
      <c r="CY7" s="28">
        <f t="shared" si="7"/>
        <v>7.9</v>
      </c>
      <c r="CZ7" s="28">
        <f t="shared" si="8"/>
        <v>1</v>
      </c>
      <c r="DA7" s="28">
        <f t="shared" si="9"/>
        <v>8.9</v>
      </c>
      <c r="DB7" s="28">
        <f t="shared" si="10"/>
        <v>8.9</v>
      </c>
      <c r="DC7" s="15">
        <v>1</v>
      </c>
      <c r="DD7" s="15">
        <v>2</v>
      </c>
      <c r="DE7" s="15" t="s">
        <v>216</v>
      </c>
      <c r="DF7" s="15">
        <v>1</v>
      </c>
      <c r="DG7" s="15">
        <v>1</v>
      </c>
      <c r="DH7" s="15" t="s">
        <v>325</v>
      </c>
      <c r="DI7" s="15" t="s">
        <v>326</v>
      </c>
      <c r="DJ7" s="15" t="s">
        <v>553</v>
      </c>
      <c r="DK7" s="15" t="s">
        <v>327</v>
      </c>
      <c r="DL7" s="15">
        <v>0</v>
      </c>
      <c r="DM7" s="15">
        <v>0</v>
      </c>
      <c r="DN7" s="15"/>
      <c r="DO7" s="15">
        <v>0</v>
      </c>
      <c r="DP7" s="15">
        <v>0</v>
      </c>
      <c r="DQ7" s="15"/>
      <c r="DR7" s="15">
        <v>0</v>
      </c>
      <c r="DS7" s="15">
        <v>0</v>
      </c>
      <c r="DT7" s="15">
        <v>2</v>
      </c>
      <c r="DU7" s="15">
        <v>10</v>
      </c>
      <c r="DV7" s="15">
        <v>0</v>
      </c>
      <c r="DW7" s="15">
        <v>3</v>
      </c>
      <c r="DX7" s="21">
        <f t="shared" si="11"/>
        <v>10</v>
      </c>
      <c r="DY7" s="21">
        <f t="shared" si="12"/>
        <v>0</v>
      </c>
      <c r="DZ7" s="21">
        <f t="shared" si="13"/>
        <v>5</v>
      </c>
      <c r="EA7" s="15">
        <v>1</v>
      </c>
      <c r="EB7" s="15">
        <v>1</v>
      </c>
      <c r="EC7" s="15">
        <v>4</v>
      </c>
      <c r="ED7" s="15">
        <v>30</v>
      </c>
      <c r="EE7" s="15">
        <v>2</v>
      </c>
      <c r="EF7" s="15">
        <v>3</v>
      </c>
      <c r="EG7" s="21">
        <f t="shared" si="14"/>
        <v>31</v>
      </c>
      <c r="EH7" s="21">
        <f t="shared" si="15"/>
        <v>3</v>
      </c>
      <c r="EI7" s="21">
        <f t="shared" si="16"/>
        <v>7</v>
      </c>
      <c r="EJ7" s="21">
        <f t="shared" si="17"/>
        <v>41</v>
      </c>
      <c r="EK7" s="21">
        <f t="shared" si="18"/>
        <v>3</v>
      </c>
      <c r="EL7" s="21">
        <f t="shared" si="19"/>
        <v>12</v>
      </c>
      <c r="EM7" s="15">
        <v>1</v>
      </c>
      <c r="EN7" s="15">
        <v>1</v>
      </c>
      <c r="EO7" s="15">
        <v>4</v>
      </c>
      <c r="EP7" s="15">
        <v>1</v>
      </c>
      <c r="EQ7" s="21">
        <f t="shared" si="20"/>
        <v>5</v>
      </c>
      <c r="ER7" s="21">
        <f t="shared" si="21"/>
        <v>2</v>
      </c>
      <c r="ES7" s="15">
        <v>19</v>
      </c>
      <c r="ET7" s="15">
        <v>2</v>
      </c>
      <c r="EU7" s="15">
        <v>36</v>
      </c>
      <c r="EV7" s="15">
        <v>1</v>
      </c>
      <c r="EW7" s="21">
        <f t="shared" si="22"/>
        <v>55</v>
      </c>
      <c r="EX7" s="21">
        <f t="shared" si="37"/>
        <v>0</v>
      </c>
      <c r="EY7" s="21">
        <f t="shared" si="23"/>
        <v>60</v>
      </c>
      <c r="EZ7" s="21">
        <f t="shared" si="24"/>
        <v>2</v>
      </c>
      <c r="FA7" s="15">
        <v>0</v>
      </c>
      <c r="FB7" s="15">
        <v>0</v>
      </c>
      <c r="FC7" s="21">
        <f t="shared" si="25"/>
        <v>0</v>
      </c>
      <c r="FD7" s="15">
        <v>7</v>
      </c>
      <c r="FE7" s="15">
        <v>11</v>
      </c>
      <c r="FF7" s="15">
        <v>1</v>
      </c>
      <c r="FG7" s="15">
        <v>0</v>
      </c>
      <c r="FH7" s="15">
        <v>2</v>
      </c>
      <c r="FI7" s="15">
        <v>0</v>
      </c>
      <c r="FJ7" s="15">
        <v>19</v>
      </c>
      <c r="FK7" s="15">
        <v>3</v>
      </c>
      <c r="FL7" s="15">
        <v>0</v>
      </c>
      <c r="FM7" s="15">
        <v>14</v>
      </c>
      <c r="FN7" s="15">
        <v>14</v>
      </c>
      <c r="FO7" s="15">
        <v>14</v>
      </c>
      <c r="FP7" s="15">
        <v>0</v>
      </c>
      <c r="FQ7" s="15">
        <v>119</v>
      </c>
      <c r="FR7" s="15">
        <v>0</v>
      </c>
      <c r="FS7" s="21">
        <f t="shared" si="26"/>
        <v>120</v>
      </c>
      <c r="FT7" s="15">
        <v>0</v>
      </c>
      <c r="FU7" s="15">
        <v>0</v>
      </c>
      <c r="FV7" s="15">
        <v>0</v>
      </c>
      <c r="FW7" s="15">
        <v>0</v>
      </c>
      <c r="FX7" s="15">
        <v>0</v>
      </c>
      <c r="FY7" s="15">
        <v>0</v>
      </c>
      <c r="FZ7" s="15">
        <v>0</v>
      </c>
      <c r="GA7" s="15">
        <v>0</v>
      </c>
      <c r="GB7" s="15">
        <v>0</v>
      </c>
      <c r="GC7" s="15">
        <v>0</v>
      </c>
      <c r="GD7" s="15">
        <v>0</v>
      </c>
      <c r="GE7" s="15">
        <v>0</v>
      </c>
      <c r="GF7" s="15">
        <v>0</v>
      </c>
      <c r="GG7" s="15">
        <v>0</v>
      </c>
      <c r="GH7" s="15">
        <v>0</v>
      </c>
      <c r="GI7" s="15">
        <v>0</v>
      </c>
      <c r="GJ7" s="15">
        <v>0</v>
      </c>
      <c r="GK7" s="15">
        <v>0</v>
      </c>
      <c r="GL7" s="15">
        <v>0</v>
      </c>
      <c r="GM7" s="15">
        <v>0</v>
      </c>
      <c r="GN7" s="15">
        <v>0</v>
      </c>
      <c r="GO7" s="15">
        <v>0</v>
      </c>
      <c r="GP7" s="15">
        <v>0</v>
      </c>
      <c r="GQ7" s="15">
        <v>0</v>
      </c>
      <c r="GR7" s="15">
        <v>0</v>
      </c>
      <c r="GS7" s="15">
        <v>0</v>
      </c>
      <c r="GT7" s="15">
        <v>0</v>
      </c>
      <c r="GU7" s="15">
        <v>0</v>
      </c>
      <c r="GV7" s="15">
        <v>0</v>
      </c>
      <c r="GW7" s="15">
        <v>0</v>
      </c>
      <c r="GX7" s="15">
        <v>3</v>
      </c>
      <c r="GY7" s="15" t="s">
        <v>328</v>
      </c>
      <c r="GZ7" s="15" t="s">
        <v>329</v>
      </c>
      <c r="HA7" s="15">
        <v>3</v>
      </c>
      <c r="HB7" s="15" t="s">
        <v>330</v>
      </c>
      <c r="HC7" s="15" t="s">
        <v>331</v>
      </c>
      <c r="HD7" s="15" t="s">
        <v>332</v>
      </c>
      <c r="HE7" s="15">
        <v>1</v>
      </c>
      <c r="HF7" s="15">
        <v>1</v>
      </c>
      <c r="HG7" s="15">
        <v>1</v>
      </c>
      <c r="HH7" s="15">
        <v>1</v>
      </c>
      <c r="HI7" s="15" t="s">
        <v>333</v>
      </c>
      <c r="HJ7" s="15">
        <v>3</v>
      </c>
      <c r="HK7" s="15" t="s">
        <v>334</v>
      </c>
      <c r="HL7" s="15" t="s">
        <v>335</v>
      </c>
      <c r="HM7" s="15" t="s">
        <v>336</v>
      </c>
      <c r="HN7" s="15"/>
      <c r="HO7" s="15" t="s">
        <v>337</v>
      </c>
      <c r="HP7" s="15">
        <v>0</v>
      </c>
      <c r="HQ7" s="15">
        <v>0</v>
      </c>
      <c r="HR7" s="15">
        <v>3</v>
      </c>
      <c r="HS7" s="15" t="s">
        <v>338</v>
      </c>
      <c r="HT7" s="15">
        <v>0</v>
      </c>
      <c r="HU7" s="15">
        <v>0</v>
      </c>
      <c r="HV7" s="15">
        <v>1</v>
      </c>
      <c r="HW7" s="15">
        <v>0</v>
      </c>
      <c r="HX7" s="15">
        <v>0</v>
      </c>
      <c r="HY7" s="15">
        <v>0</v>
      </c>
      <c r="HZ7" s="15">
        <v>0</v>
      </c>
      <c r="IA7" s="15">
        <v>0</v>
      </c>
      <c r="IB7" s="15">
        <v>1</v>
      </c>
      <c r="IC7" s="15">
        <v>1</v>
      </c>
      <c r="ID7" s="15">
        <v>31</v>
      </c>
      <c r="IE7" s="15">
        <v>0</v>
      </c>
      <c r="IF7" s="15">
        <v>27</v>
      </c>
      <c r="IG7" s="15">
        <v>0</v>
      </c>
      <c r="IH7" s="15">
        <v>0</v>
      </c>
      <c r="II7" s="15">
        <v>0</v>
      </c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47">
        <v>82897</v>
      </c>
      <c r="IZ7" s="7">
        <v>746.05693100000008</v>
      </c>
      <c r="JA7" s="47">
        <v>23240</v>
      </c>
      <c r="JB7" s="7">
        <v>33.209516000000001</v>
      </c>
      <c r="JC7" s="47">
        <v>10</v>
      </c>
      <c r="JD7" s="47">
        <v>6</v>
      </c>
      <c r="JE7" s="47">
        <v>86</v>
      </c>
      <c r="JF7" s="47">
        <v>28</v>
      </c>
      <c r="JG7" s="47">
        <v>34</v>
      </c>
      <c r="JH7" s="47">
        <v>62</v>
      </c>
      <c r="JI7" s="17">
        <v>4</v>
      </c>
      <c r="JJ7" s="47">
        <v>32.558139534883722</v>
      </c>
      <c r="JK7" s="47">
        <v>23.729609986023974</v>
      </c>
      <c r="JL7" s="47">
        <v>72.093023255813947</v>
      </c>
      <c r="JM7" s="47">
        <v>84.570824796747317</v>
      </c>
      <c r="JN7" s="35">
        <f t="shared" si="27"/>
        <v>75</v>
      </c>
      <c r="JO7" s="31">
        <f>EL7/CG7</f>
        <v>20</v>
      </c>
      <c r="JP7" s="37">
        <v>4</v>
      </c>
      <c r="JQ7" s="34">
        <f t="shared" si="28"/>
        <v>16</v>
      </c>
      <c r="JR7" s="36">
        <f t="shared" si="29"/>
        <v>12</v>
      </c>
      <c r="JS7" s="38">
        <f t="shared" si="30"/>
        <v>62</v>
      </c>
      <c r="JT7" s="40">
        <v>83.855075129648512</v>
      </c>
      <c r="JU7" s="40">
        <f t="shared" si="31"/>
        <v>84.570824796747317</v>
      </c>
      <c r="JV7" s="42">
        <f t="shared" si="32"/>
        <v>0.71574966709880528</v>
      </c>
      <c r="JW7" s="38">
        <f t="shared" si="33"/>
        <v>86</v>
      </c>
      <c r="JX7" s="39">
        <v>5</v>
      </c>
      <c r="JY7" s="37">
        <v>5</v>
      </c>
      <c r="JZ7" s="53">
        <f t="shared" si="34"/>
        <v>7.5</v>
      </c>
      <c r="KA7" s="37">
        <f t="shared" si="35"/>
        <v>2</v>
      </c>
      <c r="KB7" s="52">
        <f t="shared" si="36"/>
        <v>0</v>
      </c>
    </row>
    <row r="8" spans="1:288" s="8" customFormat="1" ht="25.5" x14ac:dyDescent="0.25">
      <c r="A8" s="4">
        <v>5305</v>
      </c>
      <c r="B8" s="15" t="s">
        <v>258</v>
      </c>
      <c r="C8" s="15" t="s">
        <v>339</v>
      </c>
      <c r="D8" s="15" t="s">
        <v>236</v>
      </c>
      <c r="E8" s="20">
        <v>5</v>
      </c>
      <c r="F8" s="15" t="s">
        <v>340</v>
      </c>
      <c r="G8" s="15">
        <v>56169</v>
      </c>
      <c r="H8" s="15" t="s">
        <v>341</v>
      </c>
      <c r="I8" s="15" t="s">
        <v>342</v>
      </c>
      <c r="J8" s="15" t="s">
        <v>343</v>
      </c>
      <c r="K8" s="15" t="s">
        <v>344</v>
      </c>
      <c r="L8" s="15" t="s">
        <v>210</v>
      </c>
      <c r="M8" s="15"/>
      <c r="N8" s="15">
        <v>465670731</v>
      </c>
      <c r="O8" s="15" t="s">
        <v>345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 t="s">
        <v>346</v>
      </c>
      <c r="AC8" s="15" t="s">
        <v>243</v>
      </c>
      <c r="AD8" s="15" t="s">
        <v>207</v>
      </c>
      <c r="AE8" s="15">
        <v>465670762</v>
      </c>
      <c r="AF8" s="15" t="s">
        <v>347</v>
      </c>
      <c r="AG8" s="28" t="s">
        <v>588</v>
      </c>
      <c r="AH8" s="15">
        <v>2</v>
      </c>
      <c r="AI8" s="15">
        <v>0</v>
      </c>
      <c r="AJ8" s="21">
        <f t="shared" si="0"/>
        <v>2</v>
      </c>
      <c r="AK8" s="15">
        <v>0</v>
      </c>
      <c r="AL8" s="21">
        <f t="shared" si="1"/>
        <v>2</v>
      </c>
      <c r="AM8" s="15">
        <v>2</v>
      </c>
      <c r="AN8" s="28">
        <v>1.25</v>
      </c>
      <c r="AO8" s="15">
        <v>0</v>
      </c>
      <c r="AP8" s="15">
        <v>0</v>
      </c>
      <c r="AQ8" s="21">
        <f t="shared" si="2"/>
        <v>2</v>
      </c>
      <c r="AR8" s="28">
        <f t="shared" si="3"/>
        <v>1.25</v>
      </c>
      <c r="AS8" s="15">
        <v>0</v>
      </c>
      <c r="AT8" s="15">
        <v>0</v>
      </c>
      <c r="AU8" s="21">
        <f t="shared" si="4"/>
        <v>2</v>
      </c>
      <c r="AV8" s="28">
        <f t="shared" si="5"/>
        <v>1.25</v>
      </c>
      <c r="AW8" s="15">
        <v>0</v>
      </c>
      <c r="AX8" s="15">
        <v>1</v>
      </c>
      <c r="AY8" s="15">
        <v>0</v>
      </c>
      <c r="AZ8" s="15">
        <v>1</v>
      </c>
      <c r="BA8" s="21">
        <f t="shared" si="6"/>
        <v>2</v>
      </c>
      <c r="BB8" s="15">
        <v>0</v>
      </c>
      <c r="BC8" s="15">
        <v>1</v>
      </c>
      <c r="BD8" s="15">
        <v>0</v>
      </c>
      <c r="BE8" s="15">
        <v>0</v>
      </c>
      <c r="BF8" s="15">
        <v>1</v>
      </c>
      <c r="BG8" s="15">
        <v>0</v>
      </c>
      <c r="BH8" s="15">
        <v>0</v>
      </c>
      <c r="BI8" s="15">
        <v>1</v>
      </c>
      <c r="BJ8" s="15">
        <v>1</v>
      </c>
      <c r="BK8" s="15">
        <v>0</v>
      </c>
      <c r="BL8" s="15">
        <v>0</v>
      </c>
      <c r="BM8" s="15">
        <v>0</v>
      </c>
      <c r="BN8" s="15">
        <v>0</v>
      </c>
      <c r="BO8" s="15">
        <v>1</v>
      </c>
      <c r="BP8" s="15">
        <v>1</v>
      </c>
      <c r="BQ8" s="15">
        <v>0</v>
      </c>
      <c r="BR8" s="15">
        <v>1</v>
      </c>
      <c r="BS8" s="15">
        <v>0</v>
      </c>
      <c r="BT8" s="15">
        <v>4</v>
      </c>
      <c r="BU8" s="15">
        <v>1</v>
      </c>
      <c r="BV8" s="15">
        <v>0</v>
      </c>
      <c r="BW8" s="15">
        <v>1</v>
      </c>
      <c r="BX8" s="15">
        <v>1</v>
      </c>
      <c r="BY8" s="15">
        <v>0</v>
      </c>
      <c r="BZ8" s="15">
        <v>0</v>
      </c>
      <c r="CA8" s="15">
        <v>1</v>
      </c>
      <c r="CB8" s="15">
        <v>1</v>
      </c>
      <c r="CC8" s="15">
        <v>1</v>
      </c>
      <c r="CD8" s="15">
        <v>1</v>
      </c>
      <c r="CE8" s="15">
        <v>1</v>
      </c>
      <c r="CF8" s="15">
        <v>1.25</v>
      </c>
      <c r="CG8" s="15">
        <v>1.25</v>
      </c>
      <c r="CH8" s="15">
        <v>1.25</v>
      </c>
      <c r="CI8" s="15">
        <v>1</v>
      </c>
      <c r="CJ8" s="15">
        <v>0</v>
      </c>
      <c r="CK8" s="15">
        <v>0</v>
      </c>
      <c r="CL8" s="15">
        <v>1</v>
      </c>
      <c r="CM8" s="15">
        <v>0</v>
      </c>
      <c r="CN8" s="15">
        <v>0</v>
      </c>
      <c r="CO8" s="15">
        <v>0.25</v>
      </c>
      <c r="CP8" s="15">
        <v>0</v>
      </c>
      <c r="CQ8" s="15">
        <v>0</v>
      </c>
      <c r="CR8" s="15"/>
      <c r="CS8" s="15">
        <v>0</v>
      </c>
      <c r="CT8" s="15">
        <v>0</v>
      </c>
      <c r="CU8" s="15">
        <v>0</v>
      </c>
      <c r="CV8" s="15">
        <v>0</v>
      </c>
      <c r="CW8" s="15">
        <v>0</v>
      </c>
      <c r="CX8" s="15">
        <v>0</v>
      </c>
      <c r="CY8" s="28">
        <f t="shared" si="7"/>
        <v>7</v>
      </c>
      <c r="CZ8" s="21">
        <f t="shared" si="8"/>
        <v>0</v>
      </c>
      <c r="DA8" s="28">
        <f t="shared" si="9"/>
        <v>7</v>
      </c>
      <c r="DB8" s="28">
        <f t="shared" si="10"/>
        <v>7</v>
      </c>
      <c r="DC8" s="15">
        <v>0</v>
      </c>
      <c r="DD8" s="15">
        <v>0</v>
      </c>
      <c r="DE8" s="15">
        <v>0</v>
      </c>
      <c r="DF8" s="15">
        <v>0</v>
      </c>
      <c r="DG8" s="15">
        <v>0</v>
      </c>
      <c r="DH8" s="15"/>
      <c r="DI8" s="15" t="s">
        <v>348</v>
      </c>
      <c r="DJ8" s="15" t="s">
        <v>553</v>
      </c>
      <c r="DK8" s="15" t="s">
        <v>349</v>
      </c>
      <c r="DL8" s="15">
        <v>0</v>
      </c>
      <c r="DM8" s="15">
        <v>0</v>
      </c>
      <c r="DN8" s="15"/>
      <c r="DO8" s="15">
        <v>0</v>
      </c>
      <c r="DP8" s="15">
        <v>0</v>
      </c>
      <c r="DQ8" s="15"/>
      <c r="DR8" s="15">
        <v>0</v>
      </c>
      <c r="DS8" s="15">
        <v>0</v>
      </c>
      <c r="DT8" s="15">
        <v>0</v>
      </c>
      <c r="DU8" s="15">
        <v>3</v>
      </c>
      <c r="DV8" s="15">
        <v>0</v>
      </c>
      <c r="DW8" s="15">
        <v>0</v>
      </c>
      <c r="DX8" s="21">
        <f t="shared" si="11"/>
        <v>3</v>
      </c>
      <c r="DY8" s="21">
        <f t="shared" si="12"/>
        <v>0</v>
      </c>
      <c r="DZ8" s="21">
        <f t="shared" si="13"/>
        <v>0</v>
      </c>
      <c r="EA8" s="15">
        <v>1</v>
      </c>
      <c r="EB8" s="15">
        <v>0</v>
      </c>
      <c r="EC8" s="15">
        <v>3</v>
      </c>
      <c r="ED8" s="15">
        <v>1</v>
      </c>
      <c r="EE8" s="15">
        <v>0</v>
      </c>
      <c r="EF8" s="15">
        <v>0</v>
      </c>
      <c r="EG8" s="21">
        <f t="shared" si="14"/>
        <v>2</v>
      </c>
      <c r="EH8" s="21">
        <f t="shared" si="15"/>
        <v>0</v>
      </c>
      <c r="EI8" s="21">
        <f t="shared" si="16"/>
        <v>3</v>
      </c>
      <c r="EJ8" s="21">
        <f t="shared" si="17"/>
        <v>5</v>
      </c>
      <c r="EK8" s="21">
        <f t="shared" si="18"/>
        <v>0</v>
      </c>
      <c r="EL8" s="21">
        <f t="shared" si="19"/>
        <v>3</v>
      </c>
      <c r="EM8" s="15">
        <v>1</v>
      </c>
      <c r="EN8" s="15">
        <v>0</v>
      </c>
      <c r="EO8" s="15">
        <v>0</v>
      </c>
      <c r="EP8" s="15">
        <v>0</v>
      </c>
      <c r="EQ8" s="21">
        <f t="shared" si="20"/>
        <v>1</v>
      </c>
      <c r="ER8" s="21">
        <f t="shared" si="21"/>
        <v>0</v>
      </c>
      <c r="ES8" s="15">
        <v>0</v>
      </c>
      <c r="ET8" s="15">
        <v>0</v>
      </c>
      <c r="EU8" s="15">
        <v>5</v>
      </c>
      <c r="EV8" s="15">
        <v>0</v>
      </c>
      <c r="EW8" s="21">
        <f t="shared" si="22"/>
        <v>5</v>
      </c>
      <c r="EX8" s="21">
        <f t="shared" si="37"/>
        <v>0</v>
      </c>
      <c r="EY8" s="21">
        <f t="shared" si="23"/>
        <v>6</v>
      </c>
      <c r="EZ8" s="21">
        <f t="shared" si="24"/>
        <v>0</v>
      </c>
      <c r="FA8" s="15">
        <v>0</v>
      </c>
      <c r="FB8" s="15">
        <v>0</v>
      </c>
      <c r="FC8" s="21">
        <f t="shared" si="25"/>
        <v>0</v>
      </c>
      <c r="FD8" s="15">
        <v>0</v>
      </c>
      <c r="FE8" s="15">
        <v>1</v>
      </c>
      <c r="FF8" s="15">
        <v>0</v>
      </c>
      <c r="FG8" s="15">
        <v>0</v>
      </c>
      <c r="FH8" s="15">
        <v>1</v>
      </c>
      <c r="FI8" s="15">
        <v>5</v>
      </c>
      <c r="FJ8" s="15">
        <v>3</v>
      </c>
      <c r="FK8" s="15">
        <v>1</v>
      </c>
      <c r="FL8" s="15">
        <v>3</v>
      </c>
      <c r="FM8" s="15">
        <v>0</v>
      </c>
      <c r="FN8" s="15">
        <v>0</v>
      </c>
      <c r="FO8" s="15">
        <v>0</v>
      </c>
      <c r="FP8" s="15">
        <v>0</v>
      </c>
      <c r="FQ8" s="15">
        <v>28</v>
      </c>
      <c r="FR8" s="15">
        <v>3</v>
      </c>
      <c r="FS8" s="21">
        <f t="shared" si="26"/>
        <v>11</v>
      </c>
      <c r="FT8" s="15">
        <v>2</v>
      </c>
      <c r="FU8" s="15">
        <v>0</v>
      </c>
      <c r="FV8" s="15">
        <v>1</v>
      </c>
      <c r="FW8" s="15">
        <v>0</v>
      </c>
      <c r="FX8" s="15">
        <v>1</v>
      </c>
      <c r="FY8" s="15">
        <v>0</v>
      </c>
      <c r="FZ8" s="15">
        <v>0</v>
      </c>
      <c r="GA8" s="15">
        <v>0</v>
      </c>
      <c r="GB8" s="15">
        <v>0</v>
      </c>
      <c r="GC8" s="15">
        <v>0</v>
      </c>
      <c r="GD8" s="15">
        <v>0</v>
      </c>
      <c r="GE8" s="15">
        <v>0</v>
      </c>
      <c r="GF8" s="15">
        <v>0</v>
      </c>
      <c r="GG8" s="15">
        <v>0</v>
      </c>
      <c r="GH8" s="15">
        <v>0</v>
      </c>
      <c r="GI8" s="15">
        <v>0</v>
      </c>
      <c r="GJ8" s="15">
        <v>0</v>
      </c>
      <c r="GK8" s="15">
        <v>0</v>
      </c>
      <c r="GL8" s="15">
        <v>0</v>
      </c>
      <c r="GM8" s="15">
        <v>0</v>
      </c>
      <c r="GN8" s="15">
        <v>1</v>
      </c>
      <c r="GO8" s="15">
        <v>1</v>
      </c>
      <c r="GP8" s="15">
        <v>0</v>
      </c>
      <c r="GQ8" s="15">
        <v>0</v>
      </c>
      <c r="GR8" s="15">
        <v>0</v>
      </c>
      <c r="GS8" s="15">
        <v>0</v>
      </c>
      <c r="GT8" s="15">
        <v>0</v>
      </c>
      <c r="GU8" s="15">
        <v>0</v>
      </c>
      <c r="GV8" s="15">
        <v>0</v>
      </c>
      <c r="GW8" s="15">
        <v>0</v>
      </c>
      <c r="GX8" s="15">
        <v>1</v>
      </c>
      <c r="GY8" s="15" t="s">
        <v>350</v>
      </c>
      <c r="GZ8" s="15" t="s">
        <v>227</v>
      </c>
      <c r="HA8" s="15">
        <v>2</v>
      </c>
      <c r="HB8" s="15" t="s">
        <v>351</v>
      </c>
      <c r="HC8" s="15">
        <v>0</v>
      </c>
      <c r="HD8" s="15" t="s">
        <v>212</v>
      </c>
      <c r="HE8" s="15">
        <v>1</v>
      </c>
      <c r="HF8" s="15">
        <v>1</v>
      </c>
      <c r="HG8" s="15">
        <v>1</v>
      </c>
      <c r="HH8" s="15">
        <v>0</v>
      </c>
      <c r="HI8" s="15">
        <v>0</v>
      </c>
      <c r="HJ8" s="15">
        <v>2</v>
      </c>
      <c r="HK8" s="15" t="s">
        <v>352</v>
      </c>
      <c r="HL8" s="15" t="s">
        <v>353</v>
      </c>
      <c r="HM8" s="15" t="s">
        <v>354</v>
      </c>
      <c r="HN8" s="15">
        <v>1</v>
      </c>
      <c r="HO8" s="15" t="s">
        <v>355</v>
      </c>
      <c r="HP8" s="15">
        <v>1</v>
      </c>
      <c r="HQ8" s="15" t="s">
        <v>356</v>
      </c>
      <c r="HR8" s="15">
        <v>1</v>
      </c>
      <c r="HS8" s="15" t="s">
        <v>357</v>
      </c>
      <c r="HT8" s="15">
        <v>1</v>
      </c>
      <c r="HU8" s="15">
        <v>0</v>
      </c>
      <c r="HV8" s="15">
        <v>1</v>
      </c>
      <c r="HW8" s="15">
        <v>1</v>
      </c>
      <c r="HX8" s="15">
        <v>0</v>
      </c>
      <c r="HY8" s="15">
        <v>0</v>
      </c>
      <c r="HZ8" s="15">
        <v>0</v>
      </c>
      <c r="IA8" s="15">
        <v>0</v>
      </c>
      <c r="IB8" s="15">
        <v>0</v>
      </c>
      <c r="IC8" s="15">
        <v>0</v>
      </c>
      <c r="ID8" s="15">
        <v>0</v>
      </c>
      <c r="IE8" s="15">
        <v>0</v>
      </c>
      <c r="IF8" s="15">
        <v>0</v>
      </c>
      <c r="IG8" s="15">
        <v>0</v>
      </c>
      <c r="IH8" s="15" t="s">
        <v>358</v>
      </c>
      <c r="II8" s="15">
        <v>0</v>
      </c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47">
        <v>9060</v>
      </c>
      <c r="IZ8" s="7">
        <v>158.68775199999999</v>
      </c>
      <c r="JA8" s="47">
        <v>4559</v>
      </c>
      <c r="JB8" s="7">
        <v>52.768625</v>
      </c>
      <c r="JC8" s="47">
        <v>2</v>
      </c>
      <c r="JD8" s="47">
        <v>1</v>
      </c>
      <c r="JE8" s="47">
        <v>5</v>
      </c>
      <c r="JF8" s="47">
        <v>1</v>
      </c>
      <c r="JG8" s="47">
        <v>4</v>
      </c>
      <c r="JH8" s="47">
        <v>5</v>
      </c>
      <c r="JI8" s="47">
        <v>0</v>
      </c>
      <c r="JJ8" s="47">
        <v>20</v>
      </c>
      <c r="JK8" s="47">
        <v>33.256819971840045</v>
      </c>
      <c r="JL8" s="47">
        <v>100</v>
      </c>
      <c r="JM8" s="47">
        <v>100.00406332556781</v>
      </c>
      <c r="JN8" s="35">
        <f t="shared" si="27"/>
        <v>8.8000000000000007</v>
      </c>
      <c r="JO8" s="31">
        <f>EL8/CG8</f>
        <v>2.4</v>
      </c>
      <c r="JP8" s="37">
        <v>1</v>
      </c>
      <c r="JQ8" s="34">
        <f t="shared" si="28"/>
        <v>2</v>
      </c>
      <c r="JR8" s="36">
        <f t="shared" si="29"/>
        <v>1</v>
      </c>
      <c r="JS8" s="38">
        <f t="shared" si="30"/>
        <v>5</v>
      </c>
      <c r="JT8" s="40">
        <v>100.00406332556781</v>
      </c>
      <c r="JU8" s="40">
        <f t="shared" si="31"/>
        <v>100.00406332556781</v>
      </c>
      <c r="JV8" s="42">
        <f t="shared" si="32"/>
        <v>0</v>
      </c>
      <c r="JW8" s="38">
        <f t="shared" si="33"/>
        <v>5</v>
      </c>
      <c r="JX8" s="39">
        <v>5</v>
      </c>
      <c r="JY8" s="37">
        <v>2</v>
      </c>
      <c r="JZ8" s="53">
        <f t="shared" si="34"/>
        <v>8.8000000000000007</v>
      </c>
      <c r="KA8" s="37">
        <f t="shared" si="35"/>
        <v>0</v>
      </c>
      <c r="KB8" s="52">
        <f t="shared" si="36"/>
        <v>100</v>
      </c>
    </row>
    <row r="9" spans="1:288" s="8" customFormat="1" ht="38.25" x14ac:dyDescent="0.25">
      <c r="A9" s="4">
        <v>5306</v>
      </c>
      <c r="B9" s="15" t="s">
        <v>258</v>
      </c>
      <c r="C9" s="15" t="s">
        <v>359</v>
      </c>
      <c r="D9" s="15" t="s">
        <v>360</v>
      </c>
      <c r="E9" s="20">
        <v>12</v>
      </c>
      <c r="F9" s="15" t="s">
        <v>361</v>
      </c>
      <c r="G9" s="15">
        <v>56301</v>
      </c>
      <c r="H9" s="15" t="s">
        <v>362</v>
      </c>
      <c r="I9" s="15" t="s">
        <v>363</v>
      </c>
      <c r="J9" s="15" t="s">
        <v>364</v>
      </c>
      <c r="K9" s="15" t="s">
        <v>365</v>
      </c>
      <c r="L9" s="15" t="s">
        <v>214</v>
      </c>
      <c r="M9" s="15" t="s">
        <v>207</v>
      </c>
      <c r="N9" s="15">
        <v>465385237</v>
      </c>
      <c r="O9" s="15" t="s">
        <v>366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 t="s">
        <v>367</v>
      </c>
      <c r="AC9" s="15" t="s">
        <v>368</v>
      </c>
      <c r="AD9" s="15" t="s">
        <v>207</v>
      </c>
      <c r="AE9" s="15">
        <v>465385278</v>
      </c>
      <c r="AF9" s="15" t="s">
        <v>369</v>
      </c>
      <c r="AG9" s="21" t="s">
        <v>587</v>
      </c>
      <c r="AH9" s="15">
        <v>3</v>
      </c>
      <c r="AI9" s="15">
        <v>0</v>
      </c>
      <c r="AJ9" s="21">
        <f t="shared" si="0"/>
        <v>3</v>
      </c>
      <c r="AK9" s="15">
        <v>0</v>
      </c>
      <c r="AL9" s="21">
        <f t="shared" si="1"/>
        <v>3</v>
      </c>
      <c r="AM9" s="15">
        <v>1</v>
      </c>
      <c r="AN9" s="15">
        <v>1</v>
      </c>
      <c r="AO9" s="15">
        <v>0</v>
      </c>
      <c r="AP9" s="15">
        <v>0</v>
      </c>
      <c r="AQ9" s="21">
        <f t="shared" si="2"/>
        <v>1</v>
      </c>
      <c r="AR9" s="21">
        <f t="shared" si="3"/>
        <v>1</v>
      </c>
      <c r="AS9" s="15">
        <v>0</v>
      </c>
      <c r="AT9" s="15">
        <v>0</v>
      </c>
      <c r="AU9" s="21">
        <f t="shared" si="4"/>
        <v>1</v>
      </c>
      <c r="AV9" s="21">
        <f t="shared" si="5"/>
        <v>1</v>
      </c>
      <c r="AW9" s="15">
        <v>1</v>
      </c>
      <c r="AX9" s="15">
        <v>0</v>
      </c>
      <c r="AY9" s="15">
        <v>0</v>
      </c>
      <c r="AZ9" s="15">
        <v>2</v>
      </c>
      <c r="BA9" s="21">
        <f t="shared" si="6"/>
        <v>3</v>
      </c>
      <c r="BB9" s="15">
        <v>0</v>
      </c>
      <c r="BC9" s="15">
        <v>0</v>
      </c>
      <c r="BD9" s="15">
        <v>0</v>
      </c>
      <c r="BE9" s="15">
        <v>0</v>
      </c>
      <c r="BF9" s="15">
        <v>3</v>
      </c>
      <c r="BG9" s="15">
        <v>0</v>
      </c>
      <c r="BH9" s="15">
        <v>0</v>
      </c>
      <c r="BI9" s="15">
        <v>0</v>
      </c>
      <c r="BJ9" s="15">
        <v>2</v>
      </c>
      <c r="BK9" s="15">
        <v>1</v>
      </c>
      <c r="BL9" s="15">
        <v>0</v>
      </c>
      <c r="BM9" s="15">
        <v>0</v>
      </c>
      <c r="BN9" s="15">
        <v>0</v>
      </c>
      <c r="BO9" s="15">
        <v>2</v>
      </c>
      <c r="BP9" s="15">
        <v>1</v>
      </c>
      <c r="BQ9" s="15">
        <v>0</v>
      </c>
      <c r="BR9" s="15">
        <v>0</v>
      </c>
      <c r="BS9" s="15">
        <v>0</v>
      </c>
      <c r="BT9" s="15">
        <v>5</v>
      </c>
      <c r="BU9" s="15">
        <v>1</v>
      </c>
      <c r="BV9" s="15">
        <v>0</v>
      </c>
      <c r="BW9" s="15">
        <v>0</v>
      </c>
      <c r="BX9" s="15">
        <v>1</v>
      </c>
      <c r="BY9" s="15">
        <v>1</v>
      </c>
      <c r="BZ9" s="15">
        <v>0</v>
      </c>
      <c r="CA9" s="15">
        <v>0</v>
      </c>
      <c r="CB9" s="15">
        <v>1</v>
      </c>
      <c r="CC9" s="15">
        <v>0</v>
      </c>
      <c r="CD9" s="15">
        <v>0</v>
      </c>
      <c r="CE9" s="15">
        <v>0.2</v>
      </c>
      <c r="CF9" s="15">
        <v>0.6</v>
      </c>
      <c r="CG9" s="15">
        <v>0.02</v>
      </c>
      <c r="CH9" s="15">
        <v>0.04</v>
      </c>
      <c r="CI9" s="15">
        <v>0.04</v>
      </c>
      <c r="CJ9" s="15">
        <v>0</v>
      </c>
      <c r="CK9" s="15">
        <v>0</v>
      </c>
      <c r="CL9" s="15">
        <v>0</v>
      </c>
      <c r="CM9" s="15">
        <v>0</v>
      </c>
      <c r="CN9" s="15">
        <v>0</v>
      </c>
      <c r="CO9" s="15">
        <v>0</v>
      </c>
      <c r="CP9" s="15">
        <v>0</v>
      </c>
      <c r="CQ9" s="15">
        <v>0</v>
      </c>
      <c r="CR9" s="15"/>
      <c r="CS9" s="15">
        <v>0</v>
      </c>
      <c r="CT9" s="15">
        <v>0</v>
      </c>
      <c r="CU9" s="15">
        <v>0</v>
      </c>
      <c r="CV9" s="15">
        <v>0.1</v>
      </c>
      <c r="CW9" s="15">
        <v>0</v>
      </c>
      <c r="CX9" s="15">
        <v>0</v>
      </c>
      <c r="CY9" s="21">
        <f t="shared" si="7"/>
        <v>1.0000000000000002</v>
      </c>
      <c r="CZ9" s="21">
        <f t="shared" si="8"/>
        <v>0</v>
      </c>
      <c r="DA9" s="21">
        <f t="shared" si="9"/>
        <v>1.0000000000000002</v>
      </c>
      <c r="DB9" s="21">
        <f t="shared" si="10"/>
        <v>1.0000000000000002</v>
      </c>
      <c r="DC9" s="15">
        <v>1</v>
      </c>
      <c r="DD9" s="15">
        <v>2</v>
      </c>
      <c r="DE9" s="15" t="s">
        <v>370</v>
      </c>
      <c r="DF9" s="15">
        <v>0</v>
      </c>
      <c r="DG9" s="15">
        <v>0</v>
      </c>
      <c r="DH9" s="15"/>
      <c r="DI9" s="15" t="s">
        <v>371</v>
      </c>
      <c r="DJ9" s="15" t="s">
        <v>553</v>
      </c>
      <c r="DK9" s="15" t="s">
        <v>372</v>
      </c>
      <c r="DL9" s="15">
        <v>0</v>
      </c>
      <c r="DM9" s="15">
        <v>0</v>
      </c>
      <c r="DN9" s="15"/>
      <c r="DO9" s="15">
        <v>0</v>
      </c>
      <c r="DP9" s="15">
        <v>0</v>
      </c>
      <c r="DQ9" s="15"/>
      <c r="DR9" s="15">
        <v>0</v>
      </c>
      <c r="DS9" s="15">
        <v>0</v>
      </c>
      <c r="DT9" s="15">
        <v>0</v>
      </c>
      <c r="DU9" s="15">
        <v>5</v>
      </c>
      <c r="DV9" s="15">
        <v>0</v>
      </c>
      <c r="DW9" s="15">
        <v>0</v>
      </c>
      <c r="DX9" s="21">
        <f t="shared" si="11"/>
        <v>5</v>
      </c>
      <c r="DY9" s="21">
        <f t="shared" si="12"/>
        <v>0</v>
      </c>
      <c r="DZ9" s="21">
        <f t="shared" si="13"/>
        <v>0</v>
      </c>
      <c r="EA9" s="15">
        <v>1</v>
      </c>
      <c r="EB9" s="15">
        <v>0</v>
      </c>
      <c r="EC9" s="15">
        <v>0</v>
      </c>
      <c r="ED9" s="15">
        <v>4</v>
      </c>
      <c r="EE9" s="15">
        <v>0</v>
      </c>
      <c r="EF9" s="15">
        <v>0</v>
      </c>
      <c r="EG9" s="21">
        <f t="shared" si="14"/>
        <v>5</v>
      </c>
      <c r="EH9" s="21">
        <f t="shared" si="15"/>
        <v>0</v>
      </c>
      <c r="EI9" s="21">
        <f t="shared" si="16"/>
        <v>0</v>
      </c>
      <c r="EJ9" s="21">
        <f t="shared" si="17"/>
        <v>10</v>
      </c>
      <c r="EK9" s="21">
        <f t="shared" si="18"/>
        <v>0</v>
      </c>
      <c r="EL9" s="21">
        <f t="shared" si="19"/>
        <v>0</v>
      </c>
      <c r="EM9" s="15">
        <v>0</v>
      </c>
      <c r="EN9" s="15">
        <v>0</v>
      </c>
      <c r="EO9" s="15">
        <v>1</v>
      </c>
      <c r="EP9" s="15">
        <v>0</v>
      </c>
      <c r="EQ9" s="21">
        <f t="shared" si="20"/>
        <v>1</v>
      </c>
      <c r="ER9" s="21">
        <f t="shared" si="21"/>
        <v>0</v>
      </c>
      <c r="ES9" s="15">
        <v>0</v>
      </c>
      <c r="ET9" s="15">
        <v>0</v>
      </c>
      <c r="EU9" s="15">
        <v>6</v>
      </c>
      <c r="EV9" s="15">
        <v>0</v>
      </c>
      <c r="EW9" s="21">
        <f t="shared" si="22"/>
        <v>6</v>
      </c>
      <c r="EX9" s="21">
        <f t="shared" si="37"/>
        <v>3</v>
      </c>
      <c r="EY9" s="21">
        <f t="shared" si="23"/>
        <v>7</v>
      </c>
      <c r="EZ9" s="21">
        <f t="shared" si="24"/>
        <v>3</v>
      </c>
      <c r="FA9" s="15">
        <v>0</v>
      </c>
      <c r="FB9" s="15">
        <v>0</v>
      </c>
      <c r="FC9" s="21">
        <f t="shared" si="25"/>
        <v>0</v>
      </c>
      <c r="FD9" s="15">
        <v>2</v>
      </c>
      <c r="FE9" s="15">
        <v>4</v>
      </c>
      <c r="FF9" s="15">
        <v>0</v>
      </c>
      <c r="FG9" s="15">
        <v>0</v>
      </c>
      <c r="FH9" s="15">
        <v>0</v>
      </c>
      <c r="FI9" s="15">
        <v>0</v>
      </c>
      <c r="FJ9" s="15">
        <v>6</v>
      </c>
      <c r="FK9" s="15">
        <v>0</v>
      </c>
      <c r="FL9" s="15">
        <v>3</v>
      </c>
      <c r="FM9" s="15">
        <v>0</v>
      </c>
      <c r="FN9" s="15">
        <v>0</v>
      </c>
      <c r="FO9" s="15">
        <v>0</v>
      </c>
      <c r="FP9" s="15">
        <v>0</v>
      </c>
      <c r="FQ9" s="15">
        <v>2</v>
      </c>
      <c r="FR9" s="15">
        <v>229</v>
      </c>
      <c r="FS9" s="21">
        <f t="shared" si="26"/>
        <v>20</v>
      </c>
      <c r="FT9" s="15">
        <v>0</v>
      </c>
      <c r="FU9" s="15">
        <v>0</v>
      </c>
      <c r="FV9" s="15">
        <v>0</v>
      </c>
      <c r="FW9" s="15">
        <v>0</v>
      </c>
      <c r="FX9" s="15">
        <v>0</v>
      </c>
      <c r="FY9" s="15">
        <v>0</v>
      </c>
      <c r="FZ9" s="15">
        <v>0</v>
      </c>
      <c r="GA9" s="15">
        <v>0</v>
      </c>
      <c r="GB9" s="15">
        <v>0</v>
      </c>
      <c r="GC9" s="15">
        <v>0</v>
      </c>
      <c r="GD9" s="15">
        <v>0</v>
      </c>
      <c r="GE9" s="15">
        <v>0</v>
      </c>
      <c r="GF9" s="15">
        <v>0</v>
      </c>
      <c r="GG9" s="15">
        <v>0</v>
      </c>
      <c r="GH9" s="15">
        <v>0</v>
      </c>
      <c r="GI9" s="15">
        <v>0</v>
      </c>
      <c r="GJ9" s="15">
        <v>0</v>
      </c>
      <c r="GK9" s="15">
        <v>0</v>
      </c>
      <c r="GL9" s="15">
        <v>0</v>
      </c>
      <c r="GM9" s="15">
        <v>0</v>
      </c>
      <c r="GN9" s="15">
        <v>0</v>
      </c>
      <c r="GO9" s="15">
        <v>0</v>
      </c>
      <c r="GP9" s="15">
        <v>0</v>
      </c>
      <c r="GQ9" s="15">
        <v>0</v>
      </c>
      <c r="GR9" s="15">
        <v>0</v>
      </c>
      <c r="GS9" s="15">
        <v>0</v>
      </c>
      <c r="GT9" s="15">
        <v>0</v>
      </c>
      <c r="GU9" s="15">
        <v>0</v>
      </c>
      <c r="GV9" s="15">
        <v>0</v>
      </c>
      <c r="GW9" s="15">
        <v>0</v>
      </c>
      <c r="GX9" s="15">
        <v>1</v>
      </c>
      <c r="GY9" s="15" t="s">
        <v>373</v>
      </c>
      <c r="GZ9" s="15">
        <v>0</v>
      </c>
      <c r="HA9" s="15">
        <v>2</v>
      </c>
      <c r="HB9" s="15" t="s">
        <v>374</v>
      </c>
      <c r="HC9" s="15">
        <v>0</v>
      </c>
      <c r="HD9" s="15">
        <v>0</v>
      </c>
      <c r="HE9" s="15">
        <v>1</v>
      </c>
      <c r="HF9" s="15">
        <v>1</v>
      </c>
      <c r="HG9" s="15">
        <v>1</v>
      </c>
      <c r="HH9" s="15">
        <v>0</v>
      </c>
      <c r="HI9" s="15">
        <v>0</v>
      </c>
      <c r="HJ9" s="15">
        <v>2</v>
      </c>
      <c r="HK9" s="15" t="s">
        <v>375</v>
      </c>
      <c r="HL9" s="15">
        <v>0</v>
      </c>
      <c r="HM9" s="15" t="s">
        <v>376</v>
      </c>
      <c r="HN9" s="15">
        <v>1</v>
      </c>
      <c r="HO9" s="15" t="s">
        <v>377</v>
      </c>
      <c r="HP9" s="15">
        <v>1</v>
      </c>
      <c r="HQ9" s="15" t="s">
        <v>378</v>
      </c>
      <c r="HR9" s="15">
        <v>4</v>
      </c>
      <c r="HS9" s="15" t="s">
        <v>379</v>
      </c>
      <c r="HT9" s="15">
        <v>0</v>
      </c>
      <c r="HU9" s="15">
        <v>0</v>
      </c>
      <c r="HV9" s="15">
        <v>1</v>
      </c>
      <c r="HW9" s="15">
        <v>0</v>
      </c>
      <c r="HX9" s="15">
        <v>0</v>
      </c>
      <c r="HY9" s="15">
        <v>0</v>
      </c>
      <c r="HZ9" s="15">
        <v>0</v>
      </c>
      <c r="IA9" s="15">
        <v>0</v>
      </c>
      <c r="IB9" s="15">
        <v>0</v>
      </c>
      <c r="IC9" s="15">
        <v>0</v>
      </c>
      <c r="ID9" s="15">
        <v>0</v>
      </c>
      <c r="IE9" s="15">
        <v>0</v>
      </c>
      <c r="IF9" s="15">
        <v>0</v>
      </c>
      <c r="IG9" s="15">
        <v>0</v>
      </c>
      <c r="IH9" s="15" t="s">
        <v>380</v>
      </c>
      <c r="II9" s="15">
        <v>0</v>
      </c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47">
        <v>22991</v>
      </c>
      <c r="IZ9" s="7">
        <v>275.20014700000002</v>
      </c>
      <c r="JA9" s="47">
        <v>10123</v>
      </c>
      <c r="JB9" s="7">
        <v>20.650009000000001</v>
      </c>
      <c r="JC9" s="47">
        <v>4</v>
      </c>
      <c r="JD9" s="47">
        <v>1</v>
      </c>
      <c r="JE9" s="47">
        <v>22</v>
      </c>
      <c r="JF9" s="47">
        <v>7</v>
      </c>
      <c r="JG9" s="47">
        <v>15</v>
      </c>
      <c r="JH9" s="47">
        <v>22</v>
      </c>
      <c r="JI9" s="47">
        <v>0</v>
      </c>
      <c r="JJ9" s="47">
        <v>31.818181818181817</v>
      </c>
      <c r="JK9" s="47">
        <v>21.920119105168936</v>
      </c>
      <c r="JL9" s="47">
        <v>100</v>
      </c>
      <c r="JM9" s="47">
        <v>99.99206141412418</v>
      </c>
      <c r="JN9" s="35">
        <f t="shared" si="27"/>
        <v>33.333333333333336</v>
      </c>
      <c r="JO9" s="31">
        <f>EL9/CG9</f>
        <v>0</v>
      </c>
      <c r="JP9" s="37">
        <v>2</v>
      </c>
      <c r="JQ9" s="34">
        <f t="shared" si="28"/>
        <v>3</v>
      </c>
      <c r="JR9" s="36">
        <f t="shared" si="29"/>
        <v>1</v>
      </c>
      <c r="JS9" s="38">
        <f t="shared" si="30"/>
        <v>22</v>
      </c>
      <c r="JT9" s="40">
        <v>93.272624596381476</v>
      </c>
      <c r="JU9" s="40">
        <f t="shared" si="31"/>
        <v>99.99206141412418</v>
      </c>
      <c r="JV9" s="42">
        <f t="shared" si="32"/>
        <v>6.7194368177427037</v>
      </c>
      <c r="JW9" s="38">
        <f t="shared" si="33"/>
        <v>22</v>
      </c>
      <c r="JX9" s="39">
        <v>3</v>
      </c>
      <c r="JY9" s="37">
        <v>1</v>
      </c>
      <c r="JZ9" s="53">
        <f t="shared" si="34"/>
        <v>20</v>
      </c>
      <c r="KA9" s="37">
        <f t="shared" si="35"/>
        <v>0</v>
      </c>
      <c r="KB9" s="52">
        <f t="shared" si="36"/>
        <v>50</v>
      </c>
    </row>
    <row r="10" spans="1:288" s="8" customFormat="1" ht="38.25" x14ac:dyDescent="0.25">
      <c r="A10" s="4">
        <v>5307</v>
      </c>
      <c r="B10" s="15" t="s">
        <v>258</v>
      </c>
      <c r="C10" s="15" t="s">
        <v>381</v>
      </c>
      <c r="D10" s="15" t="s">
        <v>382</v>
      </c>
      <c r="E10" s="20">
        <v>1000</v>
      </c>
      <c r="F10" s="15" t="s">
        <v>383</v>
      </c>
      <c r="G10" s="15">
        <v>57001</v>
      </c>
      <c r="H10" s="15" t="s">
        <v>384</v>
      </c>
      <c r="I10" s="15" t="s">
        <v>385</v>
      </c>
      <c r="J10" s="15" t="s">
        <v>229</v>
      </c>
      <c r="K10" s="15" t="s">
        <v>386</v>
      </c>
      <c r="L10" s="15" t="s">
        <v>237</v>
      </c>
      <c r="M10" s="15" t="s">
        <v>207</v>
      </c>
      <c r="N10" s="15">
        <v>461653347</v>
      </c>
      <c r="O10" s="15" t="s">
        <v>387</v>
      </c>
      <c r="P10" s="15" t="s">
        <v>388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28" t="s">
        <v>588</v>
      </c>
      <c r="AH10" s="15">
        <v>1</v>
      </c>
      <c r="AI10" s="15">
        <v>1</v>
      </c>
      <c r="AJ10" s="21">
        <f t="shared" si="0"/>
        <v>2</v>
      </c>
      <c r="AK10" s="15">
        <v>1</v>
      </c>
      <c r="AL10" s="21">
        <f t="shared" si="1"/>
        <v>3</v>
      </c>
      <c r="AM10" s="15">
        <v>1.5</v>
      </c>
      <c r="AN10" s="28">
        <v>0.5</v>
      </c>
      <c r="AO10" s="15">
        <v>0</v>
      </c>
      <c r="AP10" s="15">
        <v>0</v>
      </c>
      <c r="AQ10" s="21">
        <f t="shared" si="2"/>
        <v>1.5</v>
      </c>
      <c r="AR10" s="28">
        <f t="shared" si="3"/>
        <v>0.5</v>
      </c>
      <c r="AS10" s="15">
        <v>1</v>
      </c>
      <c r="AT10" s="15">
        <v>1</v>
      </c>
      <c r="AU10" s="21">
        <f t="shared" si="4"/>
        <v>2.5</v>
      </c>
      <c r="AV10" s="28">
        <f t="shared" si="5"/>
        <v>1.5</v>
      </c>
      <c r="AW10" s="15">
        <v>0</v>
      </c>
      <c r="AX10" s="15">
        <v>0</v>
      </c>
      <c r="AY10" s="15">
        <v>1</v>
      </c>
      <c r="AZ10" s="15">
        <v>0</v>
      </c>
      <c r="BA10" s="21">
        <f t="shared" si="6"/>
        <v>1</v>
      </c>
      <c r="BB10" s="15">
        <v>0</v>
      </c>
      <c r="BC10" s="15">
        <v>0</v>
      </c>
      <c r="BD10" s="15">
        <v>0</v>
      </c>
      <c r="BE10" s="15">
        <v>0</v>
      </c>
      <c r="BF10" s="15">
        <v>2</v>
      </c>
      <c r="BG10" s="15">
        <v>0</v>
      </c>
      <c r="BH10" s="15">
        <v>0</v>
      </c>
      <c r="BI10" s="15">
        <v>1</v>
      </c>
      <c r="BJ10" s="15">
        <v>1</v>
      </c>
      <c r="BK10" s="15">
        <v>0</v>
      </c>
      <c r="BL10" s="28">
        <v>0</v>
      </c>
      <c r="BM10" s="28">
        <v>0</v>
      </c>
      <c r="BN10" s="28">
        <v>0</v>
      </c>
      <c r="BO10" s="28">
        <v>0</v>
      </c>
      <c r="BP10" s="28">
        <v>0</v>
      </c>
      <c r="BQ10" s="28">
        <v>0</v>
      </c>
      <c r="BR10" s="15">
        <v>1</v>
      </c>
      <c r="BS10" s="15">
        <v>0</v>
      </c>
      <c r="BT10" s="15">
        <v>2</v>
      </c>
      <c r="BU10" s="15">
        <v>1</v>
      </c>
      <c r="BV10" s="15">
        <v>1</v>
      </c>
      <c r="BW10" s="15">
        <v>1</v>
      </c>
      <c r="BX10" s="15">
        <v>1</v>
      </c>
      <c r="BY10" s="15">
        <v>1</v>
      </c>
      <c r="BZ10" s="15">
        <v>1</v>
      </c>
      <c r="CA10" s="15">
        <v>0</v>
      </c>
      <c r="CB10" s="15">
        <v>1</v>
      </c>
      <c r="CC10" s="15">
        <v>0</v>
      </c>
      <c r="CD10" s="15">
        <v>1</v>
      </c>
      <c r="CE10" s="15">
        <v>1</v>
      </c>
      <c r="CF10" s="15">
        <v>1</v>
      </c>
      <c r="CG10" s="15">
        <v>0.2</v>
      </c>
      <c r="CH10" s="15">
        <v>0.1</v>
      </c>
      <c r="CI10" s="15">
        <v>0.01</v>
      </c>
      <c r="CJ10" s="15">
        <v>0.2</v>
      </c>
      <c r="CK10" s="15"/>
      <c r="CL10" s="15">
        <v>0.1</v>
      </c>
      <c r="CM10" s="15"/>
      <c r="CN10" s="15"/>
      <c r="CO10" s="15">
        <v>0.5</v>
      </c>
      <c r="CP10" s="15">
        <v>0</v>
      </c>
      <c r="CQ10" s="15">
        <v>0</v>
      </c>
      <c r="CR10" s="15"/>
      <c r="CS10" s="15">
        <v>1</v>
      </c>
      <c r="CT10" s="15"/>
      <c r="CU10" s="15"/>
      <c r="CV10" s="15"/>
      <c r="CW10" s="15"/>
      <c r="CX10" s="15"/>
      <c r="CY10" s="28">
        <f t="shared" si="7"/>
        <v>3.1100000000000003</v>
      </c>
      <c r="CZ10" s="21">
        <f t="shared" si="8"/>
        <v>0</v>
      </c>
      <c r="DA10" s="28">
        <f t="shared" si="9"/>
        <v>3.1100000000000003</v>
      </c>
      <c r="DB10" s="28">
        <f t="shared" si="10"/>
        <v>4.1100000000000003</v>
      </c>
      <c r="DC10" s="15">
        <v>1</v>
      </c>
      <c r="DD10" s="15">
        <v>3</v>
      </c>
      <c r="DE10" s="15" t="s">
        <v>389</v>
      </c>
      <c r="DF10" s="15">
        <v>0</v>
      </c>
      <c r="DG10" s="15">
        <v>0</v>
      </c>
      <c r="DH10" s="15"/>
      <c r="DI10" s="15" t="s">
        <v>390</v>
      </c>
      <c r="DJ10" s="15" t="s">
        <v>553</v>
      </c>
      <c r="DK10" s="15" t="s">
        <v>391</v>
      </c>
      <c r="DL10" s="15">
        <v>0</v>
      </c>
      <c r="DM10" s="15">
        <v>0</v>
      </c>
      <c r="DN10" s="15">
        <v>0</v>
      </c>
      <c r="DO10" s="15">
        <v>0</v>
      </c>
      <c r="DP10" s="15">
        <v>0</v>
      </c>
      <c r="DQ10" s="15"/>
      <c r="DR10" s="15">
        <v>0</v>
      </c>
      <c r="DS10" s="15">
        <v>0</v>
      </c>
      <c r="DT10" s="15">
        <v>0</v>
      </c>
      <c r="DU10" s="15">
        <v>0</v>
      </c>
      <c r="DV10" s="15">
        <v>0</v>
      </c>
      <c r="DW10" s="15">
        <v>0</v>
      </c>
      <c r="DX10" s="21">
        <f t="shared" si="11"/>
        <v>0</v>
      </c>
      <c r="DY10" s="21">
        <f t="shared" si="12"/>
        <v>0</v>
      </c>
      <c r="DZ10" s="21">
        <f t="shared" si="13"/>
        <v>0</v>
      </c>
      <c r="EA10" s="15">
        <v>1</v>
      </c>
      <c r="EB10" s="15">
        <v>1</v>
      </c>
      <c r="EC10" s="15">
        <v>1</v>
      </c>
      <c r="ED10" s="15">
        <v>31</v>
      </c>
      <c r="EE10" s="15">
        <v>0</v>
      </c>
      <c r="EF10" s="15">
        <v>0</v>
      </c>
      <c r="EG10" s="21">
        <f t="shared" si="14"/>
        <v>32</v>
      </c>
      <c r="EH10" s="21">
        <f t="shared" si="15"/>
        <v>1</v>
      </c>
      <c r="EI10" s="21">
        <f t="shared" si="16"/>
        <v>1</v>
      </c>
      <c r="EJ10" s="21">
        <f t="shared" si="17"/>
        <v>32</v>
      </c>
      <c r="EK10" s="21">
        <f t="shared" si="18"/>
        <v>1</v>
      </c>
      <c r="EL10" s="21">
        <f t="shared" si="19"/>
        <v>1</v>
      </c>
      <c r="EM10" s="15">
        <v>0</v>
      </c>
      <c r="EN10" s="15">
        <v>0</v>
      </c>
      <c r="EO10" s="15">
        <v>0</v>
      </c>
      <c r="EP10" s="15">
        <v>0</v>
      </c>
      <c r="EQ10" s="21">
        <f t="shared" si="20"/>
        <v>0</v>
      </c>
      <c r="ER10" s="21">
        <f t="shared" si="21"/>
        <v>0</v>
      </c>
      <c r="ES10" s="15">
        <v>2</v>
      </c>
      <c r="ET10" s="15">
        <v>0</v>
      </c>
      <c r="EU10" s="15">
        <v>15</v>
      </c>
      <c r="EV10" s="15">
        <v>0</v>
      </c>
      <c r="EW10" s="21">
        <f t="shared" si="22"/>
        <v>17</v>
      </c>
      <c r="EX10" s="21">
        <f t="shared" si="37"/>
        <v>0</v>
      </c>
      <c r="EY10" s="21">
        <f t="shared" si="23"/>
        <v>17</v>
      </c>
      <c r="EZ10" s="21">
        <f t="shared" si="24"/>
        <v>0</v>
      </c>
      <c r="FA10" s="15">
        <v>0</v>
      </c>
      <c r="FB10" s="15">
        <v>0</v>
      </c>
      <c r="FC10" s="21">
        <f t="shared" si="25"/>
        <v>0</v>
      </c>
      <c r="FD10" s="15">
        <v>2</v>
      </c>
      <c r="FE10" s="15">
        <v>2</v>
      </c>
      <c r="FF10" s="15">
        <v>0</v>
      </c>
      <c r="FG10" s="15">
        <v>0</v>
      </c>
      <c r="FH10" s="15">
        <v>0</v>
      </c>
      <c r="FI10" s="15">
        <v>0</v>
      </c>
      <c r="FJ10" s="15">
        <v>0</v>
      </c>
      <c r="FK10" s="15">
        <v>10</v>
      </c>
      <c r="FL10" s="15">
        <v>3</v>
      </c>
      <c r="FM10" s="15">
        <v>1</v>
      </c>
      <c r="FN10" s="15">
        <v>0</v>
      </c>
      <c r="FO10" s="15">
        <v>1</v>
      </c>
      <c r="FP10" s="15">
        <v>0</v>
      </c>
      <c r="FQ10" s="15">
        <v>18</v>
      </c>
      <c r="FR10" s="15">
        <v>0</v>
      </c>
      <c r="FS10" s="21">
        <f t="shared" si="26"/>
        <v>50</v>
      </c>
      <c r="FT10" s="15">
        <v>0</v>
      </c>
      <c r="FU10" s="15">
        <v>0</v>
      </c>
      <c r="FV10" s="15">
        <v>0</v>
      </c>
      <c r="FW10" s="15">
        <v>0</v>
      </c>
      <c r="FX10" s="15">
        <v>0</v>
      </c>
      <c r="FY10" s="15">
        <v>0</v>
      </c>
      <c r="FZ10" s="15">
        <v>0</v>
      </c>
      <c r="GA10" s="15">
        <v>0</v>
      </c>
      <c r="GB10" s="15">
        <v>0</v>
      </c>
      <c r="GC10" s="15">
        <v>0</v>
      </c>
      <c r="GD10" s="15">
        <v>0</v>
      </c>
      <c r="GE10" s="15">
        <v>0</v>
      </c>
      <c r="GF10" s="15">
        <v>0</v>
      </c>
      <c r="GG10" s="15">
        <v>0</v>
      </c>
      <c r="GH10" s="15">
        <v>0</v>
      </c>
      <c r="GI10" s="15">
        <v>0</v>
      </c>
      <c r="GJ10" s="15">
        <v>0</v>
      </c>
      <c r="GK10" s="15">
        <v>0</v>
      </c>
      <c r="GL10" s="15">
        <v>0</v>
      </c>
      <c r="GM10" s="15">
        <v>0</v>
      </c>
      <c r="GN10" s="15">
        <v>0</v>
      </c>
      <c r="GO10" s="15">
        <v>0</v>
      </c>
      <c r="GP10" s="15">
        <v>0</v>
      </c>
      <c r="GQ10" s="15">
        <v>0</v>
      </c>
      <c r="GR10" s="15">
        <v>0</v>
      </c>
      <c r="GS10" s="15">
        <v>0</v>
      </c>
      <c r="GT10" s="15">
        <v>0</v>
      </c>
      <c r="GU10" s="15">
        <v>0</v>
      </c>
      <c r="GV10" s="15">
        <v>0</v>
      </c>
      <c r="GW10" s="15">
        <v>0</v>
      </c>
      <c r="GX10" s="15">
        <v>1</v>
      </c>
      <c r="GY10" s="15" t="s">
        <v>392</v>
      </c>
      <c r="GZ10" s="15">
        <v>0</v>
      </c>
      <c r="HA10" s="15">
        <v>3</v>
      </c>
      <c r="HB10" s="15">
        <v>0</v>
      </c>
      <c r="HC10" s="15" t="s">
        <v>393</v>
      </c>
      <c r="HD10" s="15">
        <v>0</v>
      </c>
      <c r="HE10" s="15">
        <v>1</v>
      </c>
      <c r="HF10" s="15">
        <v>1</v>
      </c>
      <c r="HG10" s="15">
        <v>1</v>
      </c>
      <c r="HH10" s="15">
        <v>1</v>
      </c>
      <c r="HI10" s="15">
        <v>0</v>
      </c>
      <c r="HJ10" s="15">
        <v>2</v>
      </c>
      <c r="HK10" s="15">
        <v>0</v>
      </c>
      <c r="HL10" s="15" t="s">
        <v>394</v>
      </c>
      <c r="HM10" s="15" t="s">
        <v>302</v>
      </c>
      <c r="HN10" s="15">
        <v>1</v>
      </c>
      <c r="HO10" s="15">
        <v>0</v>
      </c>
      <c r="HP10" s="15">
        <v>0</v>
      </c>
      <c r="HQ10" s="15">
        <v>0</v>
      </c>
      <c r="HR10" s="15">
        <v>1</v>
      </c>
      <c r="HS10" s="15" t="s">
        <v>395</v>
      </c>
      <c r="HT10" s="15">
        <v>1</v>
      </c>
      <c r="HU10" s="15">
        <v>1</v>
      </c>
      <c r="HV10" s="15">
        <v>1</v>
      </c>
      <c r="HW10" s="15">
        <v>1</v>
      </c>
      <c r="HX10" s="15">
        <v>1</v>
      </c>
      <c r="HY10" s="15">
        <v>1</v>
      </c>
      <c r="HZ10" s="15" t="s">
        <v>396</v>
      </c>
      <c r="IA10" s="15">
        <v>0</v>
      </c>
      <c r="IB10" s="15">
        <v>2</v>
      </c>
      <c r="IC10" s="15">
        <v>1</v>
      </c>
      <c r="ID10" s="15">
        <v>0</v>
      </c>
      <c r="IE10" s="15">
        <v>0</v>
      </c>
      <c r="IF10" s="15">
        <v>0</v>
      </c>
      <c r="IG10" s="15">
        <v>0</v>
      </c>
      <c r="IH10" s="15" t="s">
        <v>397</v>
      </c>
      <c r="II10" s="15">
        <v>0</v>
      </c>
      <c r="IJ10" s="15" t="s">
        <v>398</v>
      </c>
      <c r="IK10" s="15" t="s">
        <v>398</v>
      </c>
      <c r="IL10" s="15" t="s">
        <v>398</v>
      </c>
      <c r="IM10" s="15" t="s">
        <v>398</v>
      </c>
      <c r="IN10" s="15">
        <v>2</v>
      </c>
      <c r="IO10" s="15">
        <v>0</v>
      </c>
      <c r="IP10" s="15">
        <v>35</v>
      </c>
      <c r="IQ10" s="15">
        <v>8</v>
      </c>
      <c r="IR10" s="15"/>
      <c r="IS10" s="15">
        <v>29</v>
      </c>
      <c r="IT10" s="15">
        <v>1</v>
      </c>
      <c r="IU10" s="24">
        <v>12997</v>
      </c>
      <c r="IV10" s="15" t="s">
        <v>255</v>
      </c>
      <c r="IW10" s="15"/>
      <c r="IX10" s="15" t="s">
        <v>255</v>
      </c>
      <c r="IY10" s="47">
        <v>26773</v>
      </c>
      <c r="IZ10" s="7">
        <v>337.10031800000002</v>
      </c>
      <c r="JA10" s="47">
        <v>10226</v>
      </c>
      <c r="JB10" s="7">
        <v>33.453136999999998</v>
      </c>
      <c r="JC10" s="47">
        <v>2</v>
      </c>
      <c r="JD10" s="47">
        <v>1</v>
      </c>
      <c r="JE10" s="47">
        <v>35</v>
      </c>
      <c r="JF10" s="47">
        <v>5</v>
      </c>
      <c r="JG10" s="47">
        <v>24</v>
      </c>
      <c r="JH10" s="47">
        <v>29</v>
      </c>
      <c r="JI10" s="17">
        <v>1</v>
      </c>
      <c r="JJ10" s="47">
        <v>14.285714285714285</v>
      </c>
      <c r="JK10" s="47">
        <v>16.115024845512011</v>
      </c>
      <c r="JL10" s="47">
        <v>82.857142857142861</v>
      </c>
      <c r="JM10" s="47">
        <v>94.060635089641167</v>
      </c>
      <c r="JN10" s="35">
        <f t="shared" si="27"/>
        <v>50</v>
      </c>
      <c r="JO10" s="31">
        <f>EL10/CG10</f>
        <v>5</v>
      </c>
      <c r="JP10" s="37">
        <v>1</v>
      </c>
      <c r="JQ10" s="34">
        <f t="shared" si="28"/>
        <v>3</v>
      </c>
      <c r="JR10" s="36">
        <f t="shared" si="29"/>
        <v>2</v>
      </c>
      <c r="JS10" s="38">
        <f t="shared" si="30"/>
        <v>29</v>
      </c>
      <c r="JT10" s="40">
        <v>94.060635089641167</v>
      </c>
      <c r="JU10" s="40">
        <f t="shared" si="31"/>
        <v>94.060635089641167</v>
      </c>
      <c r="JV10" s="42">
        <f t="shared" si="32"/>
        <v>0</v>
      </c>
      <c r="JW10" s="38">
        <f t="shared" si="33"/>
        <v>35</v>
      </c>
      <c r="JX10" s="39">
        <v>3</v>
      </c>
      <c r="JY10" s="37">
        <v>1</v>
      </c>
      <c r="JZ10" s="53">
        <f t="shared" si="34"/>
        <v>100</v>
      </c>
      <c r="KA10" s="37">
        <f t="shared" si="35"/>
        <v>3</v>
      </c>
      <c r="KB10" s="52">
        <v>-1</v>
      </c>
    </row>
    <row r="11" spans="1:288" s="8" customFormat="1" ht="38.25" x14ac:dyDescent="0.25">
      <c r="A11" s="4">
        <v>5308</v>
      </c>
      <c r="B11" s="15" t="s">
        <v>258</v>
      </c>
      <c r="C11" s="15" t="s">
        <v>399</v>
      </c>
      <c r="D11" s="15" t="s">
        <v>548</v>
      </c>
      <c r="E11" s="20" t="s">
        <v>400</v>
      </c>
      <c r="F11" s="15" t="s">
        <v>401</v>
      </c>
      <c r="G11" s="15">
        <v>57101</v>
      </c>
      <c r="H11" s="15" t="s">
        <v>402</v>
      </c>
      <c r="I11" s="15" t="s">
        <v>403</v>
      </c>
      <c r="J11" s="15" t="s">
        <v>222</v>
      </c>
      <c r="K11" s="15" t="s">
        <v>404</v>
      </c>
      <c r="L11" s="15" t="s">
        <v>405</v>
      </c>
      <c r="M11" s="15" t="s">
        <v>207</v>
      </c>
      <c r="N11" s="15">
        <v>461353129</v>
      </c>
      <c r="O11" s="15" t="s">
        <v>406</v>
      </c>
      <c r="P11" s="22" t="s">
        <v>220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 t="s">
        <v>407</v>
      </c>
      <c r="AC11" s="15" t="s">
        <v>408</v>
      </c>
      <c r="AD11" s="15" t="s">
        <v>207</v>
      </c>
      <c r="AE11" s="15">
        <v>461353029</v>
      </c>
      <c r="AF11" s="15" t="s">
        <v>409</v>
      </c>
      <c r="AG11" s="21" t="s">
        <v>587</v>
      </c>
      <c r="AH11" s="15">
        <v>1</v>
      </c>
      <c r="AI11" s="15">
        <v>0</v>
      </c>
      <c r="AJ11" s="21">
        <f t="shared" si="0"/>
        <v>1</v>
      </c>
      <c r="AK11" s="15">
        <v>0</v>
      </c>
      <c r="AL11" s="21">
        <f t="shared" si="1"/>
        <v>1</v>
      </c>
      <c r="AM11" s="15">
        <v>1</v>
      </c>
      <c r="AN11" s="15">
        <v>1</v>
      </c>
      <c r="AO11" s="15">
        <v>0</v>
      </c>
      <c r="AP11" s="15">
        <v>0</v>
      </c>
      <c r="AQ11" s="21">
        <f t="shared" si="2"/>
        <v>1</v>
      </c>
      <c r="AR11" s="21">
        <f t="shared" si="3"/>
        <v>1</v>
      </c>
      <c r="AS11" s="15">
        <v>0</v>
      </c>
      <c r="AT11" s="15">
        <v>0</v>
      </c>
      <c r="AU11" s="21">
        <f t="shared" si="4"/>
        <v>1</v>
      </c>
      <c r="AV11" s="21">
        <f t="shared" si="5"/>
        <v>1</v>
      </c>
      <c r="AW11" s="15">
        <v>0</v>
      </c>
      <c r="AX11" s="15">
        <v>0</v>
      </c>
      <c r="AY11" s="15">
        <v>1</v>
      </c>
      <c r="AZ11" s="15">
        <v>0</v>
      </c>
      <c r="BA11" s="21">
        <f t="shared" si="6"/>
        <v>1</v>
      </c>
      <c r="BB11" s="15">
        <v>0</v>
      </c>
      <c r="BC11" s="15">
        <v>0</v>
      </c>
      <c r="BD11" s="15">
        <v>0</v>
      </c>
      <c r="BE11" s="15">
        <v>0</v>
      </c>
      <c r="BF11" s="15">
        <v>1</v>
      </c>
      <c r="BG11" s="15">
        <v>0</v>
      </c>
      <c r="BH11" s="15">
        <v>0</v>
      </c>
      <c r="BI11" s="15">
        <v>0</v>
      </c>
      <c r="BJ11" s="15">
        <v>0</v>
      </c>
      <c r="BK11" s="15">
        <v>1</v>
      </c>
      <c r="BL11" s="15">
        <v>0</v>
      </c>
      <c r="BM11" s="15">
        <v>0</v>
      </c>
      <c r="BN11" s="15">
        <v>0</v>
      </c>
      <c r="BO11" s="15">
        <v>1</v>
      </c>
      <c r="BP11" s="15">
        <v>0</v>
      </c>
      <c r="BQ11" s="15">
        <v>0</v>
      </c>
      <c r="BR11" s="15">
        <v>0</v>
      </c>
      <c r="BS11" s="15">
        <v>0</v>
      </c>
      <c r="BT11" s="15">
        <v>5</v>
      </c>
      <c r="BU11" s="15">
        <v>1</v>
      </c>
      <c r="BV11" s="15">
        <v>0</v>
      </c>
      <c r="BW11" s="15">
        <v>0</v>
      </c>
      <c r="BX11" s="15">
        <v>1</v>
      </c>
      <c r="BY11" s="15">
        <v>0</v>
      </c>
      <c r="BZ11" s="15">
        <v>0</v>
      </c>
      <c r="CA11" s="15">
        <v>0</v>
      </c>
      <c r="CB11" s="15">
        <v>1</v>
      </c>
      <c r="CC11" s="15">
        <v>0</v>
      </c>
      <c r="CD11" s="15">
        <v>1</v>
      </c>
      <c r="CE11" s="15">
        <v>0.25</v>
      </c>
      <c r="CF11" s="15">
        <v>0.6</v>
      </c>
      <c r="CG11" s="15">
        <v>0</v>
      </c>
      <c r="CH11" s="15">
        <v>0.1</v>
      </c>
      <c r="CI11" s="15">
        <v>0.05</v>
      </c>
      <c r="CJ11" s="15">
        <v>0</v>
      </c>
      <c r="CK11" s="15">
        <v>0</v>
      </c>
      <c r="CL11" s="15">
        <v>0</v>
      </c>
      <c r="CM11" s="15">
        <v>0</v>
      </c>
      <c r="CN11" s="15">
        <v>0</v>
      </c>
      <c r="CO11" s="15">
        <v>0</v>
      </c>
      <c r="CP11" s="15">
        <v>0</v>
      </c>
      <c r="CQ11" s="15">
        <v>0</v>
      </c>
      <c r="CR11" s="15"/>
      <c r="CS11" s="15">
        <v>0</v>
      </c>
      <c r="CT11" s="15">
        <v>0</v>
      </c>
      <c r="CU11" s="15">
        <v>0</v>
      </c>
      <c r="CV11" s="15">
        <v>0</v>
      </c>
      <c r="CW11" s="15">
        <v>0</v>
      </c>
      <c r="CX11" s="15">
        <v>0</v>
      </c>
      <c r="CY11" s="21">
        <f t="shared" si="7"/>
        <v>1</v>
      </c>
      <c r="CZ11" s="21">
        <f t="shared" si="8"/>
        <v>0</v>
      </c>
      <c r="DA11" s="21">
        <f t="shared" si="9"/>
        <v>1</v>
      </c>
      <c r="DB11" s="21">
        <f t="shared" si="10"/>
        <v>1</v>
      </c>
      <c r="DC11" s="15">
        <v>1</v>
      </c>
      <c r="DD11" s="15">
        <v>1</v>
      </c>
      <c r="DE11" s="15" t="s">
        <v>410</v>
      </c>
      <c r="DF11" s="15">
        <v>0</v>
      </c>
      <c r="DG11" s="15">
        <v>0</v>
      </c>
      <c r="DH11" s="15">
        <v>0</v>
      </c>
      <c r="DI11" s="15" t="s">
        <v>411</v>
      </c>
      <c r="DJ11" s="15" t="s">
        <v>553</v>
      </c>
      <c r="DK11" s="15" t="s">
        <v>412</v>
      </c>
      <c r="DL11" s="15">
        <v>0</v>
      </c>
      <c r="DM11" s="15">
        <v>0</v>
      </c>
      <c r="DN11" s="15">
        <v>0</v>
      </c>
      <c r="DO11" s="15">
        <v>0</v>
      </c>
      <c r="DP11" s="15">
        <v>0</v>
      </c>
      <c r="DQ11" s="15">
        <v>0</v>
      </c>
      <c r="DR11" s="15">
        <v>0</v>
      </c>
      <c r="DS11" s="15">
        <v>0</v>
      </c>
      <c r="DT11" s="15">
        <v>0</v>
      </c>
      <c r="DU11" s="15">
        <v>1</v>
      </c>
      <c r="DV11" s="15">
        <v>0</v>
      </c>
      <c r="DW11" s="15">
        <v>0</v>
      </c>
      <c r="DX11" s="21">
        <f t="shared" si="11"/>
        <v>1</v>
      </c>
      <c r="DY11" s="21">
        <f t="shared" si="12"/>
        <v>0</v>
      </c>
      <c r="DZ11" s="21">
        <f t="shared" si="13"/>
        <v>0</v>
      </c>
      <c r="EA11" s="15">
        <v>1</v>
      </c>
      <c r="EB11" s="15">
        <v>0</v>
      </c>
      <c r="EC11" s="15">
        <v>0</v>
      </c>
      <c r="ED11" s="15">
        <v>9</v>
      </c>
      <c r="EE11" s="15">
        <v>1</v>
      </c>
      <c r="EF11" s="15">
        <v>0</v>
      </c>
      <c r="EG11" s="21">
        <f t="shared" si="14"/>
        <v>10</v>
      </c>
      <c r="EH11" s="21">
        <f t="shared" si="15"/>
        <v>1</v>
      </c>
      <c r="EI11" s="21">
        <f t="shared" si="16"/>
        <v>0</v>
      </c>
      <c r="EJ11" s="21">
        <f t="shared" si="17"/>
        <v>11</v>
      </c>
      <c r="EK11" s="21">
        <f t="shared" si="18"/>
        <v>1</v>
      </c>
      <c r="EL11" s="21">
        <f t="shared" si="19"/>
        <v>0</v>
      </c>
      <c r="EM11" s="15">
        <v>1</v>
      </c>
      <c r="EN11" s="15">
        <v>0</v>
      </c>
      <c r="EO11" s="15">
        <v>4</v>
      </c>
      <c r="EP11" s="15">
        <v>0</v>
      </c>
      <c r="EQ11" s="21">
        <f t="shared" si="20"/>
        <v>5</v>
      </c>
      <c r="ER11" s="21">
        <f t="shared" si="21"/>
        <v>0</v>
      </c>
      <c r="ES11" s="15">
        <v>0</v>
      </c>
      <c r="ET11" s="15">
        <v>0</v>
      </c>
      <c r="EU11" s="15">
        <v>2</v>
      </c>
      <c r="EV11" s="15">
        <v>0</v>
      </c>
      <c r="EW11" s="21">
        <f t="shared" si="22"/>
        <v>2</v>
      </c>
      <c r="EX11" s="21">
        <f t="shared" si="37"/>
        <v>0</v>
      </c>
      <c r="EY11" s="21">
        <f t="shared" si="23"/>
        <v>7</v>
      </c>
      <c r="EZ11" s="21">
        <f t="shared" si="24"/>
        <v>0</v>
      </c>
      <c r="FA11" s="15">
        <v>0</v>
      </c>
      <c r="FB11" s="15">
        <v>0</v>
      </c>
      <c r="FC11" s="21">
        <f t="shared" si="25"/>
        <v>0</v>
      </c>
      <c r="FD11" s="15">
        <v>1</v>
      </c>
      <c r="FE11" s="15">
        <v>3</v>
      </c>
      <c r="FF11" s="15">
        <v>0</v>
      </c>
      <c r="FG11" s="15">
        <v>0</v>
      </c>
      <c r="FH11" s="15">
        <v>0</v>
      </c>
      <c r="FI11" s="15">
        <v>0</v>
      </c>
      <c r="FJ11" s="15">
        <v>8</v>
      </c>
      <c r="FK11" s="15">
        <v>5</v>
      </c>
      <c r="FL11" s="15">
        <v>2</v>
      </c>
      <c r="FM11" s="15">
        <v>0</v>
      </c>
      <c r="FN11" s="15">
        <v>0</v>
      </c>
      <c r="FO11" s="15">
        <v>0</v>
      </c>
      <c r="FP11" s="15">
        <v>0</v>
      </c>
      <c r="FQ11" s="15">
        <v>130</v>
      </c>
      <c r="FR11" s="15">
        <v>0</v>
      </c>
      <c r="FS11" s="21">
        <f t="shared" si="26"/>
        <v>19</v>
      </c>
      <c r="FT11" s="15">
        <v>0</v>
      </c>
      <c r="FU11" s="15">
        <v>0</v>
      </c>
      <c r="FV11" s="15">
        <v>0</v>
      </c>
      <c r="FW11" s="15">
        <v>0</v>
      </c>
      <c r="FX11" s="15">
        <v>0</v>
      </c>
      <c r="FY11" s="15">
        <v>0</v>
      </c>
      <c r="FZ11" s="15">
        <v>0</v>
      </c>
      <c r="GA11" s="15">
        <v>0</v>
      </c>
      <c r="GB11" s="15">
        <v>0</v>
      </c>
      <c r="GC11" s="15">
        <v>0</v>
      </c>
      <c r="GD11" s="15">
        <v>0</v>
      </c>
      <c r="GE11" s="15">
        <v>0</v>
      </c>
      <c r="GF11" s="15">
        <v>0</v>
      </c>
      <c r="GG11" s="15">
        <v>0</v>
      </c>
      <c r="GH11" s="15">
        <v>0</v>
      </c>
      <c r="GI11" s="15">
        <v>0</v>
      </c>
      <c r="GJ11" s="15">
        <v>0</v>
      </c>
      <c r="GK11" s="15">
        <v>0</v>
      </c>
      <c r="GL11" s="15">
        <v>0</v>
      </c>
      <c r="GM11" s="15">
        <v>0</v>
      </c>
      <c r="GN11" s="15">
        <v>0</v>
      </c>
      <c r="GO11" s="15">
        <v>0</v>
      </c>
      <c r="GP11" s="15">
        <v>0</v>
      </c>
      <c r="GQ11" s="15">
        <v>0</v>
      </c>
      <c r="GR11" s="15">
        <v>0</v>
      </c>
      <c r="GS11" s="15">
        <v>0</v>
      </c>
      <c r="GT11" s="15">
        <v>0</v>
      </c>
      <c r="GU11" s="15">
        <v>0</v>
      </c>
      <c r="GV11" s="15">
        <v>0</v>
      </c>
      <c r="GW11" s="15">
        <v>0</v>
      </c>
      <c r="GX11" s="15">
        <v>1</v>
      </c>
      <c r="GY11" s="15" t="s">
        <v>413</v>
      </c>
      <c r="GZ11" s="15" t="s">
        <v>414</v>
      </c>
      <c r="HA11" s="15">
        <v>3</v>
      </c>
      <c r="HB11" s="15" t="s">
        <v>415</v>
      </c>
      <c r="HC11" s="15" t="s">
        <v>416</v>
      </c>
      <c r="HD11" s="15" t="s">
        <v>417</v>
      </c>
      <c r="HE11" s="15">
        <v>1</v>
      </c>
      <c r="HF11" s="15">
        <v>1</v>
      </c>
      <c r="HG11" s="15">
        <v>1</v>
      </c>
      <c r="HH11" s="15">
        <v>0</v>
      </c>
      <c r="HI11" s="15">
        <v>0</v>
      </c>
      <c r="HJ11" s="15">
        <v>3</v>
      </c>
      <c r="HK11" s="15" t="s">
        <v>418</v>
      </c>
      <c r="HL11" s="15" t="s">
        <v>419</v>
      </c>
      <c r="HM11" s="15" t="s">
        <v>229</v>
      </c>
      <c r="HN11" s="15">
        <v>1</v>
      </c>
      <c r="HO11" s="15" t="s">
        <v>420</v>
      </c>
      <c r="HP11" s="15">
        <v>1</v>
      </c>
      <c r="HQ11" s="15" t="s">
        <v>421</v>
      </c>
      <c r="HR11" s="15">
        <v>2</v>
      </c>
      <c r="HS11" s="15" t="s">
        <v>422</v>
      </c>
      <c r="HT11" s="15">
        <v>1</v>
      </c>
      <c r="HU11" s="15">
        <v>0</v>
      </c>
      <c r="HV11" s="15">
        <v>1</v>
      </c>
      <c r="HW11" s="15">
        <v>0</v>
      </c>
      <c r="HX11" s="15">
        <v>0</v>
      </c>
      <c r="HY11" s="15">
        <v>1</v>
      </c>
      <c r="HZ11" s="15">
        <v>1</v>
      </c>
      <c r="IA11" s="15">
        <v>93</v>
      </c>
      <c r="IB11" s="15">
        <v>0</v>
      </c>
      <c r="IC11" s="15">
        <v>0</v>
      </c>
      <c r="ID11" s="15">
        <v>10</v>
      </c>
      <c r="IE11" s="15">
        <v>0</v>
      </c>
      <c r="IF11" s="15">
        <v>8</v>
      </c>
      <c r="IG11" s="15">
        <v>0</v>
      </c>
      <c r="IH11" s="15" t="s">
        <v>423</v>
      </c>
      <c r="II11" s="15" t="s">
        <v>424</v>
      </c>
      <c r="IJ11" s="15">
        <v>27085</v>
      </c>
      <c r="IK11" s="15">
        <v>417.28</v>
      </c>
      <c r="IL11" s="15">
        <v>10760</v>
      </c>
      <c r="IM11" s="15">
        <v>42.03</v>
      </c>
      <c r="IN11" s="15">
        <v>2</v>
      </c>
      <c r="IO11" s="15">
        <v>2</v>
      </c>
      <c r="IP11" s="15">
        <v>33</v>
      </c>
      <c r="IQ11" s="15">
        <v>10</v>
      </c>
      <c r="IR11" s="15">
        <v>22</v>
      </c>
      <c r="IS11" s="15">
        <v>32</v>
      </c>
      <c r="IT11" s="15">
        <v>1</v>
      </c>
      <c r="IU11" s="15">
        <v>0.3</v>
      </c>
      <c r="IV11" s="15">
        <v>157.33000000000001</v>
      </c>
      <c r="IW11" s="15">
        <v>0.97</v>
      </c>
      <c r="IX11" s="15">
        <v>410.29</v>
      </c>
      <c r="IY11" s="47">
        <v>27119</v>
      </c>
      <c r="IZ11" s="7">
        <v>417.22367599999984</v>
      </c>
      <c r="JA11" s="47">
        <v>10853</v>
      </c>
      <c r="JB11" s="7">
        <v>42.050769000000003</v>
      </c>
      <c r="JC11" s="47">
        <v>2</v>
      </c>
      <c r="JD11" s="47">
        <v>2</v>
      </c>
      <c r="JE11" s="47">
        <v>33</v>
      </c>
      <c r="JF11" s="47">
        <v>9</v>
      </c>
      <c r="JG11" s="47">
        <v>20</v>
      </c>
      <c r="JH11" s="47">
        <v>29</v>
      </c>
      <c r="JI11" s="17">
        <v>1</v>
      </c>
      <c r="JJ11" s="47">
        <v>27.27272727272727</v>
      </c>
      <c r="JK11" s="47">
        <v>36.147876708703379</v>
      </c>
      <c r="JL11" s="47">
        <v>87.878787878787875</v>
      </c>
      <c r="JM11" s="47">
        <v>94.823166267294994</v>
      </c>
      <c r="JN11" s="35">
        <f t="shared" si="27"/>
        <v>31.666666666666668</v>
      </c>
      <c r="JO11" s="31">
        <v>0</v>
      </c>
      <c r="JP11" s="37">
        <v>1</v>
      </c>
      <c r="JQ11" s="34">
        <f t="shared" si="28"/>
        <v>1</v>
      </c>
      <c r="JR11" s="36">
        <f t="shared" si="29"/>
        <v>0</v>
      </c>
      <c r="JS11" s="38">
        <f t="shared" si="30"/>
        <v>29</v>
      </c>
      <c r="JT11" s="40">
        <v>93.40313659476989</v>
      </c>
      <c r="JU11" s="40">
        <f t="shared" si="31"/>
        <v>94.823166267294994</v>
      </c>
      <c r="JV11" s="42">
        <f t="shared" si="32"/>
        <v>1.4200296725251036</v>
      </c>
      <c r="JW11" s="38">
        <f t="shared" si="33"/>
        <v>33</v>
      </c>
      <c r="JX11" s="39">
        <v>3</v>
      </c>
      <c r="JY11" s="37">
        <v>1</v>
      </c>
      <c r="JZ11" s="53">
        <f t="shared" si="34"/>
        <v>19</v>
      </c>
      <c r="KA11" s="37">
        <f t="shared" si="35"/>
        <v>0</v>
      </c>
      <c r="KB11" s="52">
        <f t="shared" ref="KB11:KB18" si="38">FL11/FJ11*100</f>
        <v>25</v>
      </c>
    </row>
    <row r="12" spans="1:288" s="8" customFormat="1" ht="114.75" x14ac:dyDescent="0.25">
      <c r="A12" s="4">
        <v>5309</v>
      </c>
      <c r="B12" s="15" t="s">
        <v>258</v>
      </c>
      <c r="C12" s="15" t="s">
        <v>425</v>
      </c>
      <c r="D12" s="15" t="s">
        <v>426</v>
      </c>
      <c r="E12" s="20">
        <v>1</v>
      </c>
      <c r="F12" s="15" t="s">
        <v>427</v>
      </c>
      <c r="G12" s="15">
        <v>53021</v>
      </c>
      <c r="H12" s="15" t="s">
        <v>550</v>
      </c>
      <c r="I12" s="15" t="s">
        <v>428</v>
      </c>
      <c r="J12" s="15" t="s">
        <v>257</v>
      </c>
      <c r="K12" s="15" t="s">
        <v>429</v>
      </c>
      <c r="L12" s="15" t="s">
        <v>234</v>
      </c>
      <c r="M12" s="15" t="s">
        <v>211</v>
      </c>
      <c r="N12" s="15">
        <v>466859151</v>
      </c>
      <c r="O12" s="15" t="s">
        <v>430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21" t="s">
        <v>587</v>
      </c>
      <c r="AH12" s="15">
        <v>6</v>
      </c>
      <c r="AI12" s="15">
        <v>7</v>
      </c>
      <c r="AJ12" s="21">
        <f t="shared" si="0"/>
        <v>13</v>
      </c>
      <c r="AK12" s="15">
        <v>1</v>
      </c>
      <c r="AL12" s="21">
        <f t="shared" si="1"/>
        <v>14</v>
      </c>
      <c r="AM12" s="15">
        <v>6</v>
      </c>
      <c r="AN12" s="15">
        <v>6</v>
      </c>
      <c r="AO12" s="15">
        <v>7</v>
      </c>
      <c r="AP12" s="15">
        <v>7</v>
      </c>
      <c r="AQ12" s="21">
        <f t="shared" si="2"/>
        <v>13</v>
      </c>
      <c r="AR12" s="21">
        <f t="shared" si="3"/>
        <v>13</v>
      </c>
      <c r="AS12" s="15">
        <v>1</v>
      </c>
      <c r="AT12" s="15">
        <v>1</v>
      </c>
      <c r="AU12" s="21">
        <f t="shared" si="4"/>
        <v>14</v>
      </c>
      <c r="AV12" s="21">
        <f t="shared" si="5"/>
        <v>14</v>
      </c>
      <c r="AW12" s="15">
        <v>0</v>
      </c>
      <c r="AX12" s="15">
        <v>0</v>
      </c>
      <c r="AY12" s="15">
        <v>1</v>
      </c>
      <c r="AZ12" s="15">
        <v>5</v>
      </c>
      <c r="BA12" s="21">
        <f t="shared" si="6"/>
        <v>6</v>
      </c>
      <c r="BB12" s="15">
        <v>0</v>
      </c>
      <c r="BC12" s="15">
        <v>2</v>
      </c>
      <c r="BD12" s="15">
        <v>0</v>
      </c>
      <c r="BE12" s="15">
        <v>1</v>
      </c>
      <c r="BF12" s="15">
        <v>11</v>
      </c>
      <c r="BG12" s="15">
        <v>0</v>
      </c>
      <c r="BH12" s="15">
        <v>0</v>
      </c>
      <c r="BI12" s="15">
        <v>3</v>
      </c>
      <c r="BJ12" s="15">
        <v>1</v>
      </c>
      <c r="BK12" s="15">
        <v>9</v>
      </c>
      <c r="BL12" s="15">
        <v>0</v>
      </c>
      <c r="BM12" s="15">
        <v>0</v>
      </c>
      <c r="BN12" s="15">
        <v>2</v>
      </c>
      <c r="BO12" s="15">
        <v>3</v>
      </c>
      <c r="BP12" s="15">
        <v>6</v>
      </c>
      <c r="BQ12" s="15">
        <v>2</v>
      </c>
      <c r="BR12" s="15">
        <v>1</v>
      </c>
      <c r="BS12" s="15">
        <v>1</v>
      </c>
      <c r="BT12" s="15">
        <v>2</v>
      </c>
      <c r="BU12" s="15">
        <v>1</v>
      </c>
      <c r="BV12" s="15">
        <v>1</v>
      </c>
      <c r="BW12" s="15">
        <v>1</v>
      </c>
      <c r="BX12" s="15">
        <v>1</v>
      </c>
      <c r="BY12" s="15">
        <v>1</v>
      </c>
      <c r="BZ12" s="15">
        <v>1</v>
      </c>
      <c r="CA12" s="15">
        <v>2</v>
      </c>
      <c r="CB12" s="15">
        <v>1</v>
      </c>
      <c r="CC12" s="15">
        <v>1</v>
      </c>
      <c r="CD12" s="15">
        <v>1</v>
      </c>
      <c r="CE12" s="15">
        <v>0.8</v>
      </c>
      <c r="CF12" s="15">
        <v>2.4</v>
      </c>
      <c r="CG12" s="15">
        <v>0.5</v>
      </c>
      <c r="CH12" s="15">
        <v>0.4</v>
      </c>
      <c r="CI12" s="15">
        <v>0.1</v>
      </c>
      <c r="CJ12" s="15">
        <v>0.5</v>
      </c>
      <c r="CK12" s="15" t="s">
        <v>431</v>
      </c>
      <c r="CL12" s="15">
        <v>0.1</v>
      </c>
      <c r="CM12" s="15"/>
      <c r="CN12" s="15"/>
      <c r="CO12" s="15">
        <v>0.8</v>
      </c>
      <c r="CP12" s="15">
        <v>2.8</v>
      </c>
      <c r="CQ12" s="15"/>
      <c r="CR12" s="15"/>
      <c r="CS12" s="15">
        <v>0</v>
      </c>
      <c r="CT12" s="15">
        <v>0</v>
      </c>
      <c r="CU12" s="15">
        <v>0</v>
      </c>
      <c r="CV12" s="15">
        <v>0.4</v>
      </c>
      <c r="CW12" s="15">
        <v>4.2</v>
      </c>
      <c r="CX12" s="15">
        <v>1</v>
      </c>
      <c r="CY12" s="21">
        <f t="shared" si="7"/>
        <v>6</v>
      </c>
      <c r="CZ12" s="21">
        <f t="shared" si="8"/>
        <v>7</v>
      </c>
      <c r="DA12" s="21">
        <f t="shared" si="9"/>
        <v>13</v>
      </c>
      <c r="DB12" s="21">
        <f t="shared" si="10"/>
        <v>14</v>
      </c>
      <c r="DC12" s="15">
        <v>1</v>
      </c>
      <c r="DD12" s="15">
        <v>3</v>
      </c>
      <c r="DE12" s="15" t="s">
        <v>432</v>
      </c>
      <c r="DF12" s="15">
        <v>0</v>
      </c>
      <c r="DG12" s="15">
        <v>0</v>
      </c>
      <c r="DH12" s="15"/>
      <c r="DI12" s="15" t="s">
        <v>433</v>
      </c>
      <c r="DJ12" s="15" t="s">
        <v>553</v>
      </c>
      <c r="DK12" s="15" t="s">
        <v>434</v>
      </c>
      <c r="DL12" s="15">
        <v>0</v>
      </c>
      <c r="DM12" s="15">
        <v>0</v>
      </c>
      <c r="DN12" s="15"/>
      <c r="DO12" s="15">
        <v>0</v>
      </c>
      <c r="DP12" s="15">
        <v>0</v>
      </c>
      <c r="DQ12" s="15"/>
      <c r="DR12" s="15">
        <v>0</v>
      </c>
      <c r="DS12" s="15">
        <v>1</v>
      </c>
      <c r="DT12" s="15">
        <v>9</v>
      </c>
      <c r="DU12" s="15">
        <v>16</v>
      </c>
      <c r="DV12" s="15">
        <v>0</v>
      </c>
      <c r="DW12" s="15">
        <v>5</v>
      </c>
      <c r="DX12" s="21">
        <f t="shared" si="11"/>
        <v>16</v>
      </c>
      <c r="DY12" s="21">
        <f t="shared" si="12"/>
        <v>1</v>
      </c>
      <c r="DZ12" s="21">
        <f t="shared" si="13"/>
        <v>14</v>
      </c>
      <c r="EA12" s="15">
        <v>1</v>
      </c>
      <c r="EB12" s="15">
        <v>1</v>
      </c>
      <c r="EC12" s="15">
        <v>3</v>
      </c>
      <c r="ED12" s="15">
        <v>20</v>
      </c>
      <c r="EE12" s="15">
        <v>0</v>
      </c>
      <c r="EF12" s="15">
        <v>6</v>
      </c>
      <c r="EG12" s="21">
        <f t="shared" si="14"/>
        <v>21</v>
      </c>
      <c r="EH12" s="21">
        <f t="shared" si="15"/>
        <v>1</v>
      </c>
      <c r="EI12" s="21">
        <f t="shared" si="16"/>
        <v>9</v>
      </c>
      <c r="EJ12" s="21">
        <f t="shared" si="17"/>
        <v>37</v>
      </c>
      <c r="EK12" s="21">
        <f t="shared" si="18"/>
        <v>2</v>
      </c>
      <c r="EL12" s="21">
        <f t="shared" si="19"/>
        <v>23</v>
      </c>
      <c r="EM12" s="15">
        <v>0</v>
      </c>
      <c r="EN12" s="15">
        <v>0</v>
      </c>
      <c r="EO12" s="15">
        <v>4</v>
      </c>
      <c r="EP12" s="15">
        <v>0</v>
      </c>
      <c r="EQ12" s="21">
        <f t="shared" si="20"/>
        <v>4</v>
      </c>
      <c r="ER12" s="21">
        <f t="shared" si="21"/>
        <v>0</v>
      </c>
      <c r="ES12" s="15">
        <v>3</v>
      </c>
      <c r="ET12" s="15">
        <v>0</v>
      </c>
      <c r="EU12" s="15">
        <v>3</v>
      </c>
      <c r="EV12" s="15">
        <v>0</v>
      </c>
      <c r="EW12" s="21">
        <f t="shared" si="22"/>
        <v>6</v>
      </c>
      <c r="EX12" s="21">
        <f t="shared" si="37"/>
        <v>0</v>
      </c>
      <c r="EY12" s="21">
        <f t="shared" si="23"/>
        <v>10</v>
      </c>
      <c r="EZ12" s="21">
        <f t="shared" si="24"/>
        <v>0</v>
      </c>
      <c r="FA12" s="15">
        <v>0</v>
      </c>
      <c r="FB12" s="15">
        <v>0</v>
      </c>
      <c r="FC12" s="21">
        <f t="shared" si="25"/>
        <v>0</v>
      </c>
      <c r="FD12" s="15">
        <v>4</v>
      </c>
      <c r="FE12" s="15">
        <v>3</v>
      </c>
      <c r="FF12" s="15">
        <v>1</v>
      </c>
      <c r="FG12" s="15">
        <v>0</v>
      </c>
      <c r="FH12" s="15">
        <v>14</v>
      </c>
      <c r="FI12" s="15">
        <v>0</v>
      </c>
      <c r="FJ12" s="15">
        <v>16</v>
      </c>
      <c r="FK12" s="15">
        <v>7</v>
      </c>
      <c r="FL12" s="15">
        <v>0</v>
      </c>
      <c r="FM12" s="15">
        <v>3</v>
      </c>
      <c r="FN12" s="15">
        <v>3</v>
      </c>
      <c r="FO12" s="15">
        <v>0</v>
      </c>
      <c r="FP12" s="15">
        <v>0</v>
      </c>
      <c r="FQ12" s="15">
        <v>45</v>
      </c>
      <c r="FR12" s="15">
        <v>24</v>
      </c>
      <c r="FS12" s="21">
        <f t="shared" si="26"/>
        <v>52</v>
      </c>
      <c r="FT12" s="15">
        <v>1</v>
      </c>
      <c r="FU12" s="15">
        <v>1</v>
      </c>
      <c r="FV12" s="15">
        <v>0</v>
      </c>
      <c r="FW12" s="15">
        <v>0</v>
      </c>
      <c r="FX12" s="15">
        <v>0</v>
      </c>
      <c r="FY12" s="15">
        <v>0</v>
      </c>
      <c r="FZ12" s="15">
        <v>0</v>
      </c>
      <c r="GA12" s="15">
        <v>0</v>
      </c>
      <c r="GB12" s="15">
        <v>0</v>
      </c>
      <c r="GC12" s="15">
        <v>0</v>
      </c>
      <c r="GD12" s="15">
        <v>0</v>
      </c>
      <c r="GE12" s="15">
        <v>0</v>
      </c>
      <c r="GF12" s="15">
        <v>0</v>
      </c>
      <c r="GG12" s="15">
        <v>0</v>
      </c>
      <c r="GH12" s="15">
        <v>0</v>
      </c>
      <c r="GI12" s="15">
        <v>0</v>
      </c>
      <c r="GJ12" s="15">
        <v>0</v>
      </c>
      <c r="GK12" s="15">
        <v>0</v>
      </c>
      <c r="GL12" s="15">
        <v>0</v>
      </c>
      <c r="GM12" s="15">
        <v>0</v>
      </c>
      <c r="GN12" s="15">
        <v>22</v>
      </c>
      <c r="GO12" s="15">
        <v>22</v>
      </c>
      <c r="GP12" s="15">
        <v>0</v>
      </c>
      <c r="GQ12" s="15">
        <v>0</v>
      </c>
      <c r="GR12" s="15">
        <v>0</v>
      </c>
      <c r="GS12" s="15">
        <v>0</v>
      </c>
      <c r="GT12" s="15">
        <v>0</v>
      </c>
      <c r="GU12" s="15">
        <v>0</v>
      </c>
      <c r="GV12" s="15">
        <v>0</v>
      </c>
      <c r="GW12" s="15">
        <v>0</v>
      </c>
      <c r="GX12" s="15">
        <v>1</v>
      </c>
      <c r="GY12" s="15" t="s">
        <v>435</v>
      </c>
      <c r="GZ12" s="15">
        <v>0</v>
      </c>
      <c r="HA12" s="15">
        <v>3</v>
      </c>
      <c r="HB12" s="15" t="s">
        <v>436</v>
      </c>
      <c r="HC12" s="15">
        <v>0</v>
      </c>
      <c r="HD12" s="15">
        <v>0</v>
      </c>
      <c r="HE12" s="15">
        <v>1</v>
      </c>
      <c r="HF12" s="15">
        <v>1</v>
      </c>
      <c r="HG12" s="15">
        <v>1</v>
      </c>
      <c r="HH12" s="15">
        <v>0</v>
      </c>
      <c r="HI12" s="15">
        <v>0</v>
      </c>
      <c r="HJ12" s="15">
        <v>2</v>
      </c>
      <c r="HK12" s="15" t="s">
        <v>437</v>
      </c>
      <c r="HL12" s="15" t="s">
        <v>438</v>
      </c>
      <c r="HM12" s="15" t="s">
        <v>439</v>
      </c>
      <c r="HN12" s="15">
        <v>2</v>
      </c>
      <c r="HO12" s="15" t="s">
        <v>440</v>
      </c>
      <c r="HP12" s="15">
        <v>1</v>
      </c>
      <c r="HQ12" s="15" t="s">
        <v>441</v>
      </c>
      <c r="HR12" s="15">
        <v>2</v>
      </c>
      <c r="HS12" s="15" t="s">
        <v>442</v>
      </c>
      <c r="HT12" s="15">
        <v>1</v>
      </c>
      <c r="HU12" s="15">
        <v>1</v>
      </c>
      <c r="HV12" s="15">
        <v>1</v>
      </c>
      <c r="HW12" s="15">
        <v>1</v>
      </c>
      <c r="HX12" s="15">
        <v>1</v>
      </c>
      <c r="HY12" s="15">
        <v>0</v>
      </c>
      <c r="HZ12" s="15">
        <v>45</v>
      </c>
      <c r="IA12" s="15" t="s">
        <v>556</v>
      </c>
      <c r="IB12" s="15">
        <v>3</v>
      </c>
      <c r="IC12" s="15">
        <v>1</v>
      </c>
      <c r="ID12" s="15">
        <v>0</v>
      </c>
      <c r="IE12" s="15">
        <v>0</v>
      </c>
      <c r="IF12" s="15">
        <v>3</v>
      </c>
      <c r="IG12" s="15">
        <v>0</v>
      </c>
      <c r="IH12" s="15">
        <v>0</v>
      </c>
      <c r="II12" s="15">
        <v>0</v>
      </c>
      <c r="IJ12" s="15">
        <v>125960</v>
      </c>
      <c r="IK12" s="15">
        <v>409</v>
      </c>
      <c r="IL12" s="15">
        <v>90077</v>
      </c>
      <c r="IM12" s="15">
        <v>82.66</v>
      </c>
      <c r="IN12" s="15">
        <v>11</v>
      </c>
      <c r="IO12" s="15">
        <v>2</v>
      </c>
      <c r="IP12" s="15">
        <v>56</v>
      </c>
      <c r="IQ12" s="15">
        <v>16</v>
      </c>
      <c r="IR12" s="15">
        <v>30</v>
      </c>
      <c r="IS12" s="15">
        <v>46</v>
      </c>
      <c r="IT12" s="15">
        <v>2</v>
      </c>
      <c r="IU12" s="26">
        <v>0.28570000000000001</v>
      </c>
      <c r="IV12" s="26">
        <v>0.23469999999999999</v>
      </c>
      <c r="IW12" s="26">
        <v>0.82140000000000002</v>
      </c>
      <c r="IX12" s="26">
        <v>0.86950000000000005</v>
      </c>
      <c r="IY12" s="47">
        <v>126741</v>
      </c>
      <c r="IZ12" s="7">
        <v>409.27784200000019</v>
      </c>
      <c r="JA12" s="47">
        <v>90401</v>
      </c>
      <c r="JB12" s="7">
        <v>82.655113</v>
      </c>
      <c r="JC12" s="47">
        <v>5</v>
      </c>
      <c r="JD12" s="47">
        <v>2</v>
      </c>
      <c r="JE12" s="47">
        <v>56</v>
      </c>
      <c r="JF12" s="47">
        <v>16</v>
      </c>
      <c r="JG12" s="47">
        <v>37</v>
      </c>
      <c r="JH12" s="47">
        <v>53</v>
      </c>
      <c r="JI12" s="47">
        <v>0</v>
      </c>
      <c r="JJ12" s="47">
        <v>28.571428571428569</v>
      </c>
      <c r="JK12" s="47">
        <v>21.143900577935504</v>
      </c>
      <c r="JL12" s="47">
        <v>94.642857142857139</v>
      </c>
      <c r="JM12" s="47">
        <v>97.883310281918426</v>
      </c>
      <c r="JN12" s="35">
        <f t="shared" si="27"/>
        <v>21.666666666666668</v>
      </c>
      <c r="JO12" s="31">
        <f>EL12/CG12</f>
        <v>46</v>
      </c>
      <c r="JP12" s="37">
        <v>8</v>
      </c>
      <c r="JQ12" s="34">
        <f t="shared" si="28"/>
        <v>14</v>
      </c>
      <c r="JR12" s="36">
        <f t="shared" si="29"/>
        <v>6</v>
      </c>
      <c r="JS12" s="38">
        <f t="shared" si="30"/>
        <v>53</v>
      </c>
      <c r="JT12" s="40">
        <v>97.144399036388549</v>
      </c>
      <c r="JU12" s="40">
        <f t="shared" si="31"/>
        <v>97.883310281918426</v>
      </c>
      <c r="JV12" s="42">
        <f t="shared" si="32"/>
        <v>0.73891124552987719</v>
      </c>
      <c r="JW12" s="38">
        <f t="shared" si="33"/>
        <v>56</v>
      </c>
      <c r="JX12" s="39">
        <v>5</v>
      </c>
      <c r="JY12" s="37">
        <v>4</v>
      </c>
      <c r="JZ12" s="53">
        <f t="shared" si="34"/>
        <v>4</v>
      </c>
      <c r="KA12" s="37">
        <f t="shared" si="35"/>
        <v>4</v>
      </c>
      <c r="KB12" s="52">
        <f t="shared" si="38"/>
        <v>0</v>
      </c>
    </row>
    <row r="13" spans="1:288" s="8" customFormat="1" ht="63.75" x14ac:dyDescent="0.25">
      <c r="A13" s="4">
        <v>5310</v>
      </c>
      <c r="B13" s="15" t="s">
        <v>258</v>
      </c>
      <c r="C13" s="15" t="s">
        <v>443</v>
      </c>
      <c r="D13" s="15" t="s">
        <v>444</v>
      </c>
      <c r="E13" s="20">
        <v>160</v>
      </c>
      <c r="F13" s="15" t="s">
        <v>445</v>
      </c>
      <c r="G13" s="15">
        <v>57201</v>
      </c>
      <c r="H13" s="15" t="s">
        <v>446</v>
      </c>
      <c r="I13" s="15" t="s">
        <v>447</v>
      </c>
      <c r="J13" s="15" t="s">
        <v>448</v>
      </c>
      <c r="K13" s="15" t="s">
        <v>449</v>
      </c>
      <c r="L13" s="15" t="s">
        <v>242</v>
      </c>
      <c r="M13" s="15" t="s">
        <v>207</v>
      </c>
      <c r="N13" s="15">
        <v>461723850</v>
      </c>
      <c r="O13" s="15" t="s">
        <v>450</v>
      </c>
      <c r="P13" s="15" t="s">
        <v>451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 t="s">
        <v>452</v>
      </c>
      <c r="AC13" s="15" t="s">
        <v>239</v>
      </c>
      <c r="AD13" s="15" t="s">
        <v>207</v>
      </c>
      <c r="AE13" s="15">
        <v>461723854</v>
      </c>
      <c r="AF13" s="15" t="s">
        <v>453</v>
      </c>
      <c r="AG13" s="28" t="s">
        <v>588</v>
      </c>
      <c r="AH13" s="15">
        <v>1</v>
      </c>
      <c r="AI13" s="15">
        <v>0</v>
      </c>
      <c r="AJ13" s="21">
        <f t="shared" si="0"/>
        <v>1</v>
      </c>
      <c r="AK13" s="15">
        <v>0</v>
      </c>
      <c r="AL13" s="21">
        <f t="shared" si="1"/>
        <v>1</v>
      </c>
      <c r="AM13" s="15">
        <v>1</v>
      </c>
      <c r="AN13" s="28">
        <v>1</v>
      </c>
      <c r="AO13" s="15">
        <v>0</v>
      </c>
      <c r="AP13" s="15">
        <v>0</v>
      </c>
      <c r="AQ13" s="21">
        <f t="shared" si="2"/>
        <v>1</v>
      </c>
      <c r="AR13" s="28">
        <f t="shared" si="3"/>
        <v>1</v>
      </c>
      <c r="AS13" s="15">
        <v>0</v>
      </c>
      <c r="AT13" s="15">
        <v>0</v>
      </c>
      <c r="AU13" s="21">
        <f t="shared" si="4"/>
        <v>1</v>
      </c>
      <c r="AV13" s="28">
        <f t="shared" si="5"/>
        <v>1</v>
      </c>
      <c r="AW13" s="15">
        <v>0</v>
      </c>
      <c r="AX13" s="15">
        <v>0</v>
      </c>
      <c r="AY13" s="15">
        <v>1</v>
      </c>
      <c r="AZ13" s="15">
        <v>0</v>
      </c>
      <c r="BA13" s="21">
        <f t="shared" si="6"/>
        <v>1</v>
      </c>
      <c r="BB13" s="15">
        <v>0</v>
      </c>
      <c r="BC13" s="15">
        <v>0</v>
      </c>
      <c r="BD13" s="15">
        <v>0</v>
      </c>
      <c r="BE13" s="15">
        <v>0</v>
      </c>
      <c r="BF13" s="15">
        <v>1</v>
      </c>
      <c r="BG13" s="15">
        <v>0</v>
      </c>
      <c r="BH13" s="15">
        <v>0</v>
      </c>
      <c r="BI13" s="15">
        <v>0</v>
      </c>
      <c r="BJ13" s="15">
        <v>0</v>
      </c>
      <c r="BK13" s="15">
        <v>1</v>
      </c>
      <c r="BL13" s="15">
        <v>0</v>
      </c>
      <c r="BM13" s="15">
        <v>0</v>
      </c>
      <c r="BN13" s="15">
        <v>1</v>
      </c>
      <c r="BO13" s="15">
        <v>0</v>
      </c>
      <c r="BP13" s="15">
        <v>0</v>
      </c>
      <c r="BQ13" s="15">
        <v>0</v>
      </c>
      <c r="BR13" s="15">
        <v>0</v>
      </c>
      <c r="BS13" s="15">
        <v>1</v>
      </c>
      <c r="BT13" s="15">
        <v>4</v>
      </c>
      <c r="BU13" s="15">
        <v>1</v>
      </c>
      <c r="BV13" s="15">
        <v>1</v>
      </c>
      <c r="BW13" s="15">
        <v>1</v>
      </c>
      <c r="BX13" s="15">
        <v>0</v>
      </c>
      <c r="BY13" s="15">
        <v>0</v>
      </c>
      <c r="BZ13" s="15">
        <v>0</v>
      </c>
      <c r="CA13" s="15">
        <v>0</v>
      </c>
      <c r="CB13" s="15">
        <v>1</v>
      </c>
      <c r="CC13" s="15">
        <v>0</v>
      </c>
      <c r="CD13" s="15">
        <v>0</v>
      </c>
      <c r="CE13" s="15">
        <v>1</v>
      </c>
      <c r="CF13" s="15">
        <v>1</v>
      </c>
      <c r="CG13" s="15">
        <v>1</v>
      </c>
      <c r="CH13" s="15">
        <v>1</v>
      </c>
      <c r="CI13" s="15">
        <v>1</v>
      </c>
      <c r="CJ13" s="15">
        <v>1</v>
      </c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28">
        <f t="shared" si="7"/>
        <v>6</v>
      </c>
      <c r="CZ13" s="21">
        <f t="shared" si="8"/>
        <v>0</v>
      </c>
      <c r="DA13" s="28">
        <f t="shared" si="9"/>
        <v>6</v>
      </c>
      <c r="DB13" s="28">
        <f t="shared" si="10"/>
        <v>6</v>
      </c>
      <c r="DC13" s="15">
        <v>1</v>
      </c>
      <c r="DD13" s="15">
        <v>2</v>
      </c>
      <c r="DE13" s="15" t="s">
        <v>454</v>
      </c>
      <c r="DF13" s="15">
        <v>0</v>
      </c>
      <c r="DG13" s="15">
        <v>0</v>
      </c>
      <c r="DH13" s="15"/>
      <c r="DI13" s="15" t="s">
        <v>455</v>
      </c>
      <c r="DJ13" s="27">
        <v>39448</v>
      </c>
      <c r="DK13" s="15"/>
      <c r="DL13" s="15">
        <v>2010</v>
      </c>
      <c r="DM13" s="15" t="s">
        <v>456</v>
      </c>
      <c r="DN13" s="15">
        <v>0</v>
      </c>
      <c r="DO13" s="15">
        <v>0</v>
      </c>
      <c r="DP13" s="15">
        <v>0</v>
      </c>
      <c r="DQ13" s="15"/>
      <c r="DR13" s="15">
        <v>0</v>
      </c>
      <c r="DS13" s="15">
        <v>0</v>
      </c>
      <c r="DT13" s="15">
        <v>0</v>
      </c>
      <c r="DU13" s="15">
        <v>5</v>
      </c>
      <c r="DV13" s="15">
        <v>0</v>
      </c>
      <c r="DW13" s="15">
        <v>0</v>
      </c>
      <c r="DX13" s="21">
        <f t="shared" si="11"/>
        <v>5</v>
      </c>
      <c r="DY13" s="21">
        <f t="shared" si="12"/>
        <v>0</v>
      </c>
      <c r="DZ13" s="21">
        <f t="shared" si="13"/>
        <v>0</v>
      </c>
      <c r="EA13" s="15">
        <v>1</v>
      </c>
      <c r="EB13" s="15">
        <v>0</v>
      </c>
      <c r="EC13" s="15">
        <v>0</v>
      </c>
      <c r="ED13" s="15">
        <v>3</v>
      </c>
      <c r="EE13" s="15">
        <v>0</v>
      </c>
      <c r="EF13" s="15">
        <v>0</v>
      </c>
      <c r="EG13" s="21">
        <f t="shared" si="14"/>
        <v>4</v>
      </c>
      <c r="EH13" s="21">
        <f t="shared" si="15"/>
        <v>0</v>
      </c>
      <c r="EI13" s="21">
        <f t="shared" si="16"/>
        <v>0</v>
      </c>
      <c r="EJ13" s="21">
        <f t="shared" si="17"/>
        <v>9</v>
      </c>
      <c r="EK13" s="21">
        <f t="shared" si="18"/>
        <v>0</v>
      </c>
      <c r="EL13" s="21">
        <f t="shared" si="19"/>
        <v>0</v>
      </c>
      <c r="EM13" s="15">
        <v>0</v>
      </c>
      <c r="EN13" s="15">
        <v>0</v>
      </c>
      <c r="EO13" s="15">
        <v>0</v>
      </c>
      <c r="EP13" s="15">
        <v>0</v>
      </c>
      <c r="EQ13" s="21">
        <f t="shared" si="20"/>
        <v>0</v>
      </c>
      <c r="ER13" s="21">
        <f t="shared" si="21"/>
        <v>0</v>
      </c>
      <c r="ES13" s="15">
        <v>0</v>
      </c>
      <c r="ET13" s="15">
        <v>0</v>
      </c>
      <c r="EU13" s="15">
        <v>4</v>
      </c>
      <c r="EV13" s="15">
        <v>0</v>
      </c>
      <c r="EW13" s="21">
        <f t="shared" si="22"/>
        <v>4</v>
      </c>
      <c r="EX13" s="21">
        <f t="shared" si="37"/>
        <v>0</v>
      </c>
      <c r="EY13" s="21">
        <f t="shared" si="23"/>
        <v>4</v>
      </c>
      <c r="EZ13" s="21">
        <f t="shared" si="24"/>
        <v>0</v>
      </c>
      <c r="FA13" s="15">
        <v>0</v>
      </c>
      <c r="FB13" s="15">
        <v>0</v>
      </c>
      <c r="FC13" s="21">
        <f t="shared" si="25"/>
        <v>0</v>
      </c>
      <c r="FD13" s="15">
        <v>1</v>
      </c>
      <c r="FE13" s="15">
        <v>4</v>
      </c>
      <c r="FF13" s="15">
        <v>0</v>
      </c>
      <c r="FG13" s="15">
        <v>0</v>
      </c>
      <c r="FH13" s="15">
        <v>0</v>
      </c>
      <c r="FI13" s="15">
        <v>0</v>
      </c>
      <c r="FJ13" s="15">
        <v>5</v>
      </c>
      <c r="FK13" s="15">
        <v>0</v>
      </c>
      <c r="FL13" s="15">
        <v>0</v>
      </c>
      <c r="FM13" s="15">
        <v>0</v>
      </c>
      <c r="FN13" s="15">
        <v>0</v>
      </c>
      <c r="FO13" s="15">
        <v>0</v>
      </c>
      <c r="FP13" s="15">
        <v>0</v>
      </c>
      <c r="FQ13" s="15">
        <v>32</v>
      </c>
      <c r="FR13" s="15">
        <v>0</v>
      </c>
      <c r="FS13" s="21">
        <f t="shared" si="26"/>
        <v>13</v>
      </c>
      <c r="FT13" s="15">
        <v>0</v>
      </c>
      <c r="FU13" s="15">
        <v>0</v>
      </c>
      <c r="FV13" s="15">
        <v>0</v>
      </c>
      <c r="FW13" s="15">
        <v>0</v>
      </c>
      <c r="FX13" s="15">
        <v>0</v>
      </c>
      <c r="FY13" s="15">
        <v>0</v>
      </c>
      <c r="FZ13" s="15">
        <v>0</v>
      </c>
      <c r="GA13" s="15">
        <v>0</v>
      </c>
      <c r="GB13" s="15">
        <v>0</v>
      </c>
      <c r="GC13" s="15">
        <v>0</v>
      </c>
      <c r="GD13" s="15">
        <v>0</v>
      </c>
      <c r="GE13" s="15">
        <v>0</v>
      </c>
      <c r="GF13" s="15">
        <v>0</v>
      </c>
      <c r="GG13" s="15">
        <v>0</v>
      </c>
      <c r="GH13" s="15">
        <v>0</v>
      </c>
      <c r="GI13" s="15">
        <v>0</v>
      </c>
      <c r="GJ13" s="15">
        <v>0</v>
      </c>
      <c r="GK13" s="15">
        <v>0</v>
      </c>
      <c r="GL13" s="15">
        <v>0</v>
      </c>
      <c r="GM13" s="15">
        <v>0</v>
      </c>
      <c r="GN13" s="15">
        <v>0</v>
      </c>
      <c r="GO13" s="15">
        <v>0</v>
      </c>
      <c r="GP13" s="15">
        <v>0</v>
      </c>
      <c r="GQ13" s="15">
        <v>0</v>
      </c>
      <c r="GR13" s="15">
        <v>0</v>
      </c>
      <c r="GS13" s="15">
        <v>0</v>
      </c>
      <c r="GT13" s="15">
        <v>0</v>
      </c>
      <c r="GU13" s="15">
        <v>0</v>
      </c>
      <c r="GV13" s="15">
        <v>0</v>
      </c>
      <c r="GW13" s="15">
        <v>0</v>
      </c>
      <c r="GX13" s="15">
        <v>2</v>
      </c>
      <c r="GY13" s="15">
        <v>0</v>
      </c>
      <c r="GZ13" s="15">
        <v>0</v>
      </c>
      <c r="HA13" s="15">
        <v>3</v>
      </c>
      <c r="HB13" s="15">
        <v>0</v>
      </c>
      <c r="HC13" s="15">
        <v>0</v>
      </c>
      <c r="HD13" s="15">
        <v>0</v>
      </c>
      <c r="HE13" s="15">
        <v>1</v>
      </c>
      <c r="HF13" s="15">
        <v>1</v>
      </c>
      <c r="HG13" s="15">
        <v>1</v>
      </c>
      <c r="HH13" s="15">
        <v>1</v>
      </c>
      <c r="HI13" s="15">
        <v>0</v>
      </c>
      <c r="HJ13" s="15">
        <v>4</v>
      </c>
      <c r="HK13" s="15" t="s">
        <v>457</v>
      </c>
      <c r="HL13" s="15">
        <v>0</v>
      </c>
      <c r="HM13" s="15" t="s">
        <v>458</v>
      </c>
      <c r="HN13" s="15">
        <v>3</v>
      </c>
      <c r="HO13" s="15">
        <v>0</v>
      </c>
      <c r="HP13" s="15">
        <v>1</v>
      </c>
      <c r="HQ13" s="15" t="s">
        <v>217</v>
      </c>
      <c r="HR13" s="15">
        <v>2</v>
      </c>
      <c r="HS13" s="15"/>
      <c r="HT13" s="15">
        <v>1</v>
      </c>
      <c r="HU13" s="15">
        <v>1</v>
      </c>
      <c r="HV13" s="15">
        <v>1</v>
      </c>
      <c r="HW13" s="15">
        <v>0</v>
      </c>
      <c r="HX13" s="15">
        <v>0</v>
      </c>
      <c r="HY13" s="15">
        <v>0</v>
      </c>
      <c r="HZ13" s="15">
        <v>0</v>
      </c>
      <c r="IA13" s="15">
        <v>0</v>
      </c>
      <c r="IB13" s="15">
        <v>0</v>
      </c>
      <c r="IC13" s="15">
        <v>0</v>
      </c>
      <c r="ID13" s="15">
        <v>1</v>
      </c>
      <c r="IE13" s="15">
        <v>0</v>
      </c>
      <c r="IF13" s="15">
        <v>3</v>
      </c>
      <c r="IG13" s="15">
        <v>0</v>
      </c>
      <c r="IH13" s="15">
        <v>0</v>
      </c>
      <c r="II13" s="15">
        <v>0</v>
      </c>
      <c r="IJ13" s="15"/>
      <c r="IK13" s="15"/>
      <c r="IL13" s="15"/>
      <c r="IM13" s="15"/>
      <c r="IN13" s="15">
        <v>2</v>
      </c>
      <c r="IO13" s="15">
        <v>2</v>
      </c>
      <c r="IP13" s="15">
        <v>20</v>
      </c>
      <c r="IQ13" s="15">
        <v>3</v>
      </c>
      <c r="IR13" s="15">
        <v>17</v>
      </c>
      <c r="IS13" s="15">
        <v>20</v>
      </c>
      <c r="IT13" s="15">
        <v>0</v>
      </c>
      <c r="IU13" s="23">
        <v>0.15</v>
      </c>
      <c r="IV13" s="15"/>
      <c r="IW13" s="23">
        <v>1</v>
      </c>
      <c r="IX13" s="23">
        <v>1</v>
      </c>
      <c r="IY13" s="47">
        <v>19536</v>
      </c>
      <c r="IZ13" s="7">
        <v>272.67116500000003</v>
      </c>
      <c r="JA13" s="47">
        <v>8883</v>
      </c>
      <c r="JB13" s="7">
        <v>33.113836999999997</v>
      </c>
      <c r="JC13" s="47">
        <v>2</v>
      </c>
      <c r="JD13" s="47">
        <v>1</v>
      </c>
      <c r="JE13" s="47">
        <v>20</v>
      </c>
      <c r="JF13" s="47">
        <v>3</v>
      </c>
      <c r="JG13" s="47">
        <v>17</v>
      </c>
      <c r="JH13" s="47">
        <v>20</v>
      </c>
      <c r="JI13" s="47">
        <v>0</v>
      </c>
      <c r="JJ13" s="47">
        <v>15</v>
      </c>
      <c r="JK13" s="47">
        <v>12.628654738758311</v>
      </c>
      <c r="JL13" s="47">
        <v>100</v>
      </c>
      <c r="JM13" s="47">
        <v>99.987030165070806</v>
      </c>
      <c r="JN13" s="35">
        <f t="shared" si="27"/>
        <v>13</v>
      </c>
      <c r="JO13" s="31">
        <f>EL13/CG13</f>
        <v>0</v>
      </c>
      <c r="JP13" s="37">
        <v>2</v>
      </c>
      <c r="JQ13" s="34">
        <f t="shared" si="28"/>
        <v>1</v>
      </c>
      <c r="JR13" s="36">
        <f t="shared" si="29"/>
        <v>-1</v>
      </c>
      <c r="JS13" s="38">
        <f t="shared" si="30"/>
        <v>20</v>
      </c>
      <c r="JT13" s="40">
        <v>99.987030165070806</v>
      </c>
      <c r="JU13" s="40">
        <f t="shared" si="31"/>
        <v>99.987030165070806</v>
      </c>
      <c r="JV13" s="42">
        <f t="shared" si="32"/>
        <v>0</v>
      </c>
      <c r="JW13" s="38">
        <f t="shared" si="33"/>
        <v>20</v>
      </c>
      <c r="JX13" s="37">
        <v>4</v>
      </c>
      <c r="JY13" s="37">
        <v>2</v>
      </c>
      <c r="JZ13" s="53">
        <f t="shared" si="34"/>
        <v>13</v>
      </c>
      <c r="KA13" s="37">
        <f t="shared" si="35"/>
        <v>0</v>
      </c>
      <c r="KB13" s="52">
        <f t="shared" si="38"/>
        <v>0</v>
      </c>
    </row>
    <row r="14" spans="1:288" s="8" customFormat="1" ht="76.5" x14ac:dyDescent="0.25">
      <c r="A14" s="4">
        <v>5311</v>
      </c>
      <c r="B14" s="15" t="s">
        <v>258</v>
      </c>
      <c r="C14" s="15" t="s">
        <v>459</v>
      </c>
      <c r="D14" s="15" t="s">
        <v>256</v>
      </c>
      <c r="E14" s="20">
        <v>1665</v>
      </c>
      <c r="F14" s="15" t="s">
        <v>460</v>
      </c>
      <c r="G14" s="15">
        <v>53533</v>
      </c>
      <c r="H14" s="15" t="s">
        <v>461</v>
      </c>
      <c r="I14" s="15" t="s">
        <v>462</v>
      </c>
      <c r="J14" s="15" t="s">
        <v>463</v>
      </c>
      <c r="K14" s="15" t="s">
        <v>464</v>
      </c>
      <c r="L14" s="15" t="s">
        <v>465</v>
      </c>
      <c r="M14" s="15"/>
      <c r="N14" s="15">
        <v>466094141</v>
      </c>
      <c r="O14" s="15" t="s">
        <v>466</v>
      </c>
      <c r="P14" s="15" t="s">
        <v>248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 t="s">
        <v>467</v>
      </c>
      <c r="AC14" s="15" t="s">
        <v>230</v>
      </c>
      <c r="AD14" s="15" t="s">
        <v>207</v>
      </c>
      <c r="AE14" s="15">
        <v>466094152</v>
      </c>
      <c r="AF14" s="15" t="s">
        <v>468</v>
      </c>
      <c r="AG14" s="21" t="s">
        <v>587</v>
      </c>
      <c r="AH14" s="15">
        <v>2</v>
      </c>
      <c r="AI14" s="15">
        <v>2</v>
      </c>
      <c r="AJ14" s="21">
        <f t="shared" si="0"/>
        <v>4</v>
      </c>
      <c r="AK14" s="15">
        <v>0</v>
      </c>
      <c r="AL14" s="21">
        <f t="shared" si="1"/>
        <v>4</v>
      </c>
      <c r="AM14" s="15">
        <v>2</v>
      </c>
      <c r="AN14" s="15">
        <v>1.5</v>
      </c>
      <c r="AO14" s="15">
        <v>0.5</v>
      </c>
      <c r="AP14" s="15">
        <v>0</v>
      </c>
      <c r="AQ14" s="21">
        <f t="shared" si="2"/>
        <v>2.5</v>
      </c>
      <c r="AR14" s="21">
        <f t="shared" si="3"/>
        <v>1.5</v>
      </c>
      <c r="AS14" s="15">
        <v>0</v>
      </c>
      <c r="AT14" s="15">
        <v>0</v>
      </c>
      <c r="AU14" s="21">
        <f t="shared" si="4"/>
        <v>2.5</v>
      </c>
      <c r="AV14" s="21">
        <f t="shared" si="5"/>
        <v>1.5</v>
      </c>
      <c r="AW14" s="15">
        <v>0</v>
      </c>
      <c r="AX14" s="15">
        <v>1</v>
      </c>
      <c r="AY14" s="15">
        <v>0</v>
      </c>
      <c r="AZ14" s="15">
        <v>1</v>
      </c>
      <c r="BA14" s="21">
        <f t="shared" si="6"/>
        <v>2</v>
      </c>
      <c r="BB14" s="15">
        <v>0</v>
      </c>
      <c r="BC14" s="15">
        <v>0</v>
      </c>
      <c r="BD14" s="15">
        <v>0</v>
      </c>
      <c r="BE14" s="15">
        <v>0</v>
      </c>
      <c r="BF14" s="15">
        <v>2</v>
      </c>
      <c r="BG14" s="15">
        <v>0</v>
      </c>
      <c r="BH14" s="15">
        <v>0</v>
      </c>
      <c r="BI14" s="15">
        <v>1</v>
      </c>
      <c r="BJ14" s="15">
        <v>0</v>
      </c>
      <c r="BK14" s="15">
        <v>1</v>
      </c>
      <c r="BL14" s="15">
        <v>0</v>
      </c>
      <c r="BM14" s="15">
        <v>0</v>
      </c>
      <c r="BN14" s="15">
        <v>0</v>
      </c>
      <c r="BO14" s="15">
        <v>2</v>
      </c>
      <c r="BP14" s="15">
        <v>0</v>
      </c>
      <c r="BQ14" s="15">
        <v>0</v>
      </c>
      <c r="BR14" s="15">
        <v>0</v>
      </c>
      <c r="BS14" s="15">
        <v>0</v>
      </c>
      <c r="BT14" s="15">
        <v>5</v>
      </c>
      <c r="BU14" s="15">
        <v>1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0.5</v>
      </c>
      <c r="CB14" s="15">
        <v>1</v>
      </c>
      <c r="CC14" s="15">
        <v>1</v>
      </c>
      <c r="CD14" s="15">
        <v>1</v>
      </c>
      <c r="CE14" s="15">
        <v>0.5</v>
      </c>
      <c r="CF14" s="15">
        <v>1</v>
      </c>
      <c r="CG14" s="15">
        <v>0</v>
      </c>
      <c r="CH14" s="15">
        <v>0</v>
      </c>
      <c r="CI14" s="15">
        <v>0</v>
      </c>
      <c r="CJ14" s="15">
        <v>0</v>
      </c>
      <c r="CK14" s="15">
        <v>0</v>
      </c>
      <c r="CL14" s="15">
        <v>0</v>
      </c>
      <c r="CM14" s="15">
        <v>0</v>
      </c>
      <c r="CN14" s="15">
        <v>0</v>
      </c>
      <c r="CO14" s="15">
        <v>0</v>
      </c>
      <c r="CP14" s="15">
        <v>0</v>
      </c>
      <c r="CQ14" s="15">
        <v>0</v>
      </c>
      <c r="CR14" s="15">
        <v>0</v>
      </c>
      <c r="CS14" s="15">
        <v>0</v>
      </c>
      <c r="CT14" s="15">
        <v>0</v>
      </c>
      <c r="CU14" s="15">
        <v>0</v>
      </c>
      <c r="CV14" s="15">
        <v>0</v>
      </c>
      <c r="CW14" s="15">
        <v>0</v>
      </c>
      <c r="CX14" s="15">
        <v>0</v>
      </c>
      <c r="CY14" s="21">
        <f t="shared" si="7"/>
        <v>1.5</v>
      </c>
      <c r="CZ14" s="21">
        <f t="shared" si="8"/>
        <v>0</v>
      </c>
      <c r="DA14" s="21">
        <f t="shared" si="9"/>
        <v>1.5</v>
      </c>
      <c r="DB14" s="21">
        <f t="shared" si="10"/>
        <v>1.5</v>
      </c>
      <c r="DC14" s="15">
        <v>0</v>
      </c>
      <c r="DD14" s="15">
        <v>0</v>
      </c>
      <c r="DE14" s="15">
        <v>0</v>
      </c>
      <c r="DF14" s="15">
        <v>0</v>
      </c>
      <c r="DG14" s="15">
        <v>0</v>
      </c>
      <c r="DH14" s="15">
        <v>0</v>
      </c>
      <c r="DI14" s="15">
        <v>0</v>
      </c>
      <c r="DJ14" s="15" t="s">
        <v>553</v>
      </c>
      <c r="DK14" s="15" t="s">
        <v>469</v>
      </c>
      <c r="DL14" s="15">
        <v>0</v>
      </c>
      <c r="DM14" s="15">
        <v>0</v>
      </c>
      <c r="DN14" s="15">
        <v>0</v>
      </c>
      <c r="DO14" s="15">
        <v>0</v>
      </c>
      <c r="DP14" s="15">
        <v>0</v>
      </c>
      <c r="DQ14" s="15">
        <v>0</v>
      </c>
      <c r="DR14" s="15">
        <v>1</v>
      </c>
      <c r="DS14" s="15">
        <v>0</v>
      </c>
      <c r="DT14" s="15">
        <v>0</v>
      </c>
      <c r="DU14" s="15">
        <v>2</v>
      </c>
      <c r="DV14" s="15">
        <v>0</v>
      </c>
      <c r="DW14" s="15">
        <v>0</v>
      </c>
      <c r="DX14" s="21">
        <f t="shared" si="11"/>
        <v>3</v>
      </c>
      <c r="DY14" s="21">
        <f t="shared" si="12"/>
        <v>0</v>
      </c>
      <c r="DZ14" s="21">
        <f t="shared" si="13"/>
        <v>0</v>
      </c>
      <c r="EA14" s="15">
        <v>0</v>
      </c>
      <c r="EB14" s="15">
        <v>0</v>
      </c>
      <c r="EC14" s="15">
        <v>0</v>
      </c>
      <c r="ED14" s="15">
        <v>9</v>
      </c>
      <c r="EE14" s="15">
        <v>0</v>
      </c>
      <c r="EF14" s="15">
        <v>0</v>
      </c>
      <c r="EG14" s="21">
        <f t="shared" si="14"/>
        <v>9</v>
      </c>
      <c r="EH14" s="21">
        <f t="shared" si="15"/>
        <v>0</v>
      </c>
      <c r="EI14" s="21">
        <f t="shared" si="16"/>
        <v>0</v>
      </c>
      <c r="EJ14" s="21">
        <f t="shared" si="17"/>
        <v>12</v>
      </c>
      <c r="EK14" s="21">
        <f t="shared" si="18"/>
        <v>0</v>
      </c>
      <c r="EL14" s="21">
        <f t="shared" si="19"/>
        <v>0</v>
      </c>
      <c r="EM14" s="15">
        <v>0</v>
      </c>
      <c r="EN14" s="15">
        <v>0</v>
      </c>
      <c r="EO14" s="15">
        <v>0</v>
      </c>
      <c r="EP14" s="15">
        <v>0</v>
      </c>
      <c r="EQ14" s="21">
        <f t="shared" si="20"/>
        <v>0</v>
      </c>
      <c r="ER14" s="21">
        <f t="shared" si="21"/>
        <v>0</v>
      </c>
      <c r="ES14" s="15">
        <v>0</v>
      </c>
      <c r="ET14" s="15">
        <v>1</v>
      </c>
      <c r="EU14" s="15">
        <v>5</v>
      </c>
      <c r="EV14" s="15">
        <v>0</v>
      </c>
      <c r="EW14" s="21">
        <f t="shared" si="22"/>
        <v>5</v>
      </c>
      <c r="EX14" s="21">
        <f t="shared" si="37"/>
        <v>0</v>
      </c>
      <c r="EY14" s="21">
        <f t="shared" si="23"/>
        <v>5</v>
      </c>
      <c r="EZ14" s="21">
        <f t="shared" si="24"/>
        <v>0</v>
      </c>
      <c r="FA14" s="15">
        <v>0</v>
      </c>
      <c r="FB14" s="15">
        <v>0</v>
      </c>
      <c r="FC14" s="21">
        <f t="shared" si="25"/>
        <v>0</v>
      </c>
      <c r="FD14" s="15">
        <v>5</v>
      </c>
      <c r="FE14" s="15">
        <v>4</v>
      </c>
      <c r="FF14" s="15">
        <v>0</v>
      </c>
      <c r="FG14" s="15">
        <v>0</v>
      </c>
      <c r="FH14" s="15">
        <v>0</v>
      </c>
      <c r="FI14" s="15">
        <v>0</v>
      </c>
      <c r="FJ14" s="15">
        <v>2</v>
      </c>
      <c r="FK14" s="15">
        <v>0</v>
      </c>
      <c r="FL14" s="15">
        <v>0</v>
      </c>
      <c r="FM14" s="15">
        <v>0</v>
      </c>
      <c r="FN14" s="15">
        <v>0</v>
      </c>
      <c r="FO14" s="15">
        <v>0</v>
      </c>
      <c r="FP14" s="15">
        <v>0</v>
      </c>
      <c r="FQ14" s="15">
        <v>19</v>
      </c>
      <c r="FR14" s="15">
        <v>0</v>
      </c>
      <c r="FS14" s="21">
        <f t="shared" si="26"/>
        <v>17</v>
      </c>
      <c r="FT14" s="15">
        <v>0</v>
      </c>
      <c r="FU14" s="15">
        <v>0</v>
      </c>
      <c r="FV14" s="15">
        <v>0</v>
      </c>
      <c r="FW14" s="15">
        <v>0</v>
      </c>
      <c r="FX14" s="15">
        <v>0</v>
      </c>
      <c r="FY14" s="15">
        <v>0</v>
      </c>
      <c r="FZ14" s="15">
        <v>0</v>
      </c>
      <c r="GA14" s="15">
        <v>0</v>
      </c>
      <c r="GB14" s="15">
        <v>0</v>
      </c>
      <c r="GC14" s="15">
        <v>0</v>
      </c>
      <c r="GD14" s="15">
        <v>0</v>
      </c>
      <c r="GE14" s="15">
        <v>0</v>
      </c>
      <c r="GF14" s="15">
        <v>0</v>
      </c>
      <c r="GG14" s="15">
        <v>0</v>
      </c>
      <c r="GH14" s="15">
        <v>0</v>
      </c>
      <c r="GI14" s="15">
        <v>0</v>
      </c>
      <c r="GJ14" s="15">
        <v>0</v>
      </c>
      <c r="GK14" s="15">
        <v>0</v>
      </c>
      <c r="GL14" s="15">
        <v>0</v>
      </c>
      <c r="GM14" s="15">
        <v>0</v>
      </c>
      <c r="GN14" s="15">
        <v>0</v>
      </c>
      <c r="GO14" s="15">
        <v>0</v>
      </c>
      <c r="GP14" s="15">
        <v>0</v>
      </c>
      <c r="GQ14" s="15">
        <v>0</v>
      </c>
      <c r="GR14" s="15">
        <v>0</v>
      </c>
      <c r="GS14" s="15">
        <v>0</v>
      </c>
      <c r="GT14" s="15">
        <v>0</v>
      </c>
      <c r="GU14" s="15">
        <v>0</v>
      </c>
      <c r="GV14" s="15">
        <v>0</v>
      </c>
      <c r="GW14" s="15">
        <v>0</v>
      </c>
      <c r="GX14" s="15">
        <v>2</v>
      </c>
      <c r="GY14" s="15">
        <v>0</v>
      </c>
      <c r="GZ14" s="15">
        <v>0</v>
      </c>
      <c r="HA14" s="15">
        <v>2</v>
      </c>
      <c r="HB14" s="15">
        <v>0</v>
      </c>
      <c r="HC14" s="15">
        <v>0</v>
      </c>
      <c r="HD14" s="15">
        <v>0</v>
      </c>
      <c r="HE14" s="15">
        <v>1</v>
      </c>
      <c r="HF14" s="15">
        <v>1</v>
      </c>
      <c r="HG14" s="15">
        <v>1</v>
      </c>
      <c r="HH14" s="15">
        <v>0</v>
      </c>
      <c r="HI14" s="15">
        <v>0</v>
      </c>
      <c r="HJ14" s="15">
        <v>2</v>
      </c>
      <c r="HK14" s="15">
        <v>0</v>
      </c>
      <c r="HL14" s="15">
        <v>0</v>
      </c>
      <c r="HM14" s="15" t="s">
        <v>463</v>
      </c>
      <c r="HN14" s="15"/>
      <c r="HO14" s="15">
        <v>0</v>
      </c>
      <c r="HP14" s="15">
        <v>1</v>
      </c>
      <c r="HQ14" s="15" t="s">
        <v>470</v>
      </c>
      <c r="HR14" s="15">
        <v>1</v>
      </c>
      <c r="HS14" s="15" t="s">
        <v>471</v>
      </c>
      <c r="HT14" s="15">
        <v>1</v>
      </c>
      <c r="HU14" s="15">
        <v>1</v>
      </c>
      <c r="HV14" s="15">
        <v>1</v>
      </c>
      <c r="HW14" s="15">
        <v>1</v>
      </c>
      <c r="HX14" s="15">
        <v>1</v>
      </c>
      <c r="HY14" s="15">
        <v>1</v>
      </c>
      <c r="HZ14" s="15">
        <v>4</v>
      </c>
      <c r="IA14" s="15" t="s">
        <v>472</v>
      </c>
      <c r="IB14" s="15">
        <v>0</v>
      </c>
      <c r="IC14" s="15">
        <v>0</v>
      </c>
      <c r="ID14" s="15">
        <v>9</v>
      </c>
      <c r="IE14" s="15">
        <v>0</v>
      </c>
      <c r="IF14" s="15">
        <v>5</v>
      </c>
      <c r="IG14" s="15">
        <v>0</v>
      </c>
      <c r="IH14" s="15" t="s">
        <v>473</v>
      </c>
      <c r="II14" s="15">
        <v>0</v>
      </c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47">
        <v>24471</v>
      </c>
      <c r="IZ14" s="7">
        <v>257.21583299999998</v>
      </c>
      <c r="JA14" s="47">
        <v>8757</v>
      </c>
      <c r="JB14" s="7">
        <v>30.466828</v>
      </c>
      <c r="JC14" s="47">
        <v>4</v>
      </c>
      <c r="JD14" s="47">
        <v>2</v>
      </c>
      <c r="JE14" s="47">
        <v>42</v>
      </c>
      <c r="JF14" s="47">
        <v>12</v>
      </c>
      <c r="JG14" s="47">
        <v>25</v>
      </c>
      <c r="JH14" s="47">
        <v>37</v>
      </c>
      <c r="JI14" s="17">
        <v>1</v>
      </c>
      <c r="JJ14" s="47">
        <v>28.571428571428569</v>
      </c>
      <c r="JK14" s="47">
        <v>27.016610598772907</v>
      </c>
      <c r="JL14" s="47">
        <v>88.095238095238088</v>
      </c>
      <c r="JM14" s="47">
        <v>89.601560414051193</v>
      </c>
      <c r="JN14" s="35">
        <f t="shared" si="27"/>
        <v>17</v>
      </c>
      <c r="JO14" s="31">
        <v>0</v>
      </c>
      <c r="JP14" s="37">
        <v>2</v>
      </c>
      <c r="JQ14" s="34">
        <f t="shared" si="28"/>
        <v>4</v>
      </c>
      <c r="JR14" s="36">
        <f t="shared" si="29"/>
        <v>2</v>
      </c>
      <c r="JS14" s="38">
        <f t="shared" si="30"/>
        <v>37</v>
      </c>
      <c r="JT14" s="40">
        <v>87.562416890565217</v>
      </c>
      <c r="JU14" s="40">
        <f t="shared" si="31"/>
        <v>89.601560414051193</v>
      </c>
      <c r="JV14" s="42">
        <f t="shared" si="32"/>
        <v>2.0391435234859756</v>
      </c>
      <c r="JW14" s="38">
        <f t="shared" si="33"/>
        <v>42</v>
      </c>
      <c r="JX14" s="39">
        <v>2</v>
      </c>
      <c r="JY14" s="37">
        <v>2</v>
      </c>
      <c r="JZ14" s="53">
        <f t="shared" si="34"/>
        <v>11.333333333333334</v>
      </c>
      <c r="KA14" s="37">
        <f t="shared" si="35"/>
        <v>0</v>
      </c>
      <c r="KB14" s="52">
        <f t="shared" si="38"/>
        <v>0</v>
      </c>
    </row>
    <row r="15" spans="1:288" s="8" customFormat="1" ht="51" x14ac:dyDescent="0.25">
      <c r="A15" s="4">
        <v>5312</v>
      </c>
      <c r="B15" s="15" t="s">
        <v>258</v>
      </c>
      <c r="C15" s="15" t="s">
        <v>474</v>
      </c>
      <c r="D15" s="15" t="s">
        <v>475</v>
      </c>
      <c r="E15" s="20" t="s">
        <v>551</v>
      </c>
      <c r="F15" s="15" t="s">
        <v>476</v>
      </c>
      <c r="G15" s="15">
        <v>56802</v>
      </c>
      <c r="H15" s="15" t="s">
        <v>477</v>
      </c>
      <c r="I15" s="15" t="s">
        <v>552</v>
      </c>
      <c r="J15" s="15" t="s">
        <v>244</v>
      </c>
      <c r="K15" s="15" t="s">
        <v>478</v>
      </c>
      <c r="L15" s="15" t="s">
        <v>249</v>
      </c>
      <c r="M15" s="15"/>
      <c r="N15" s="15">
        <v>461550230</v>
      </c>
      <c r="O15" s="15" t="s">
        <v>479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 t="s">
        <v>480</v>
      </c>
      <c r="AC15" s="15" t="s">
        <v>241</v>
      </c>
      <c r="AD15" s="15"/>
      <c r="AE15" s="15">
        <v>461550237</v>
      </c>
      <c r="AF15" s="15" t="s">
        <v>481</v>
      </c>
      <c r="AG15" s="28" t="s">
        <v>588</v>
      </c>
      <c r="AH15" s="15">
        <v>1</v>
      </c>
      <c r="AI15" s="15">
        <v>0</v>
      </c>
      <c r="AJ15" s="21">
        <f t="shared" si="0"/>
        <v>1</v>
      </c>
      <c r="AK15" s="15">
        <v>0</v>
      </c>
      <c r="AL15" s="21">
        <f t="shared" si="1"/>
        <v>1</v>
      </c>
      <c r="AM15" s="15">
        <v>1</v>
      </c>
      <c r="AN15" s="28">
        <v>1</v>
      </c>
      <c r="AO15" s="15">
        <v>0</v>
      </c>
      <c r="AP15" s="28">
        <v>0</v>
      </c>
      <c r="AQ15" s="21">
        <f t="shared" si="2"/>
        <v>1</v>
      </c>
      <c r="AR15" s="28">
        <f t="shared" si="3"/>
        <v>1</v>
      </c>
      <c r="AS15" s="15">
        <v>0</v>
      </c>
      <c r="AT15" s="15">
        <v>0</v>
      </c>
      <c r="AU15" s="21">
        <f t="shared" si="4"/>
        <v>1</v>
      </c>
      <c r="AV15" s="28">
        <f t="shared" si="5"/>
        <v>1</v>
      </c>
      <c r="AW15" s="15">
        <v>0</v>
      </c>
      <c r="AX15" s="15">
        <v>0</v>
      </c>
      <c r="AY15" s="15">
        <v>0</v>
      </c>
      <c r="AZ15" s="15">
        <v>1</v>
      </c>
      <c r="BA15" s="21">
        <f t="shared" si="6"/>
        <v>1</v>
      </c>
      <c r="BB15" s="15">
        <v>0</v>
      </c>
      <c r="BC15" s="15">
        <v>1</v>
      </c>
      <c r="BD15" s="15">
        <v>0</v>
      </c>
      <c r="BE15" s="15">
        <v>0</v>
      </c>
      <c r="BF15" s="15">
        <v>0</v>
      </c>
      <c r="BG15" s="15">
        <v>0</v>
      </c>
      <c r="BH15" s="15">
        <v>0</v>
      </c>
      <c r="BI15" s="15">
        <v>1</v>
      </c>
      <c r="BJ15" s="15">
        <v>0</v>
      </c>
      <c r="BK15" s="15">
        <v>0</v>
      </c>
      <c r="BL15" s="15">
        <v>0</v>
      </c>
      <c r="BM15" s="15">
        <v>0</v>
      </c>
      <c r="BN15" s="15">
        <v>1</v>
      </c>
      <c r="BO15" s="15">
        <v>0</v>
      </c>
      <c r="BP15" s="15">
        <v>0</v>
      </c>
      <c r="BQ15" s="15">
        <v>0</v>
      </c>
      <c r="BR15" s="15">
        <v>1</v>
      </c>
      <c r="BS15" s="15">
        <v>0</v>
      </c>
      <c r="BT15" s="15">
        <v>1</v>
      </c>
      <c r="BU15" s="15">
        <v>1</v>
      </c>
      <c r="BV15" s="15">
        <v>0</v>
      </c>
      <c r="BW15" s="15">
        <v>0</v>
      </c>
      <c r="BX15" s="15">
        <v>1</v>
      </c>
      <c r="BY15" s="15">
        <v>1</v>
      </c>
      <c r="BZ15" s="15">
        <v>1</v>
      </c>
      <c r="CA15" s="15">
        <v>1</v>
      </c>
      <c r="CB15" s="15">
        <v>1</v>
      </c>
      <c r="CC15" s="15">
        <v>0</v>
      </c>
      <c r="CD15" s="15">
        <v>1</v>
      </c>
      <c r="CE15" s="15">
        <v>1</v>
      </c>
      <c r="CF15" s="15">
        <v>1</v>
      </c>
      <c r="CG15" s="15">
        <v>1</v>
      </c>
      <c r="CH15" s="15">
        <v>1</v>
      </c>
      <c r="CI15" s="15">
        <v>1</v>
      </c>
      <c r="CJ15" s="15">
        <v>0</v>
      </c>
      <c r="CK15" s="15">
        <v>0</v>
      </c>
      <c r="CL15" s="15">
        <v>1</v>
      </c>
      <c r="CM15" s="15">
        <v>0</v>
      </c>
      <c r="CN15" s="15">
        <v>0</v>
      </c>
      <c r="CO15" s="15">
        <v>0</v>
      </c>
      <c r="CP15" s="15">
        <v>1</v>
      </c>
      <c r="CQ15" s="15">
        <v>0</v>
      </c>
      <c r="CR15" s="15"/>
      <c r="CS15" s="15">
        <v>0</v>
      </c>
      <c r="CT15" s="15">
        <v>0</v>
      </c>
      <c r="CU15" s="15">
        <v>0</v>
      </c>
      <c r="CV15" s="15">
        <v>1</v>
      </c>
      <c r="CW15" s="15">
        <v>0</v>
      </c>
      <c r="CX15" s="15">
        <v>0</v>
      </c>
      <c r="CY15" s="28">
        <f t="shared" si="7"/>
        <v>7</v>
      </c>
      <c r="CZ15" s="28">
        <f t="shared" si="8"/>
        <v>1</v>
      </c>
      <c r="DA15" s="28">
        <f t="shared" si="9"/>
        <v>8</v>
      </c>
      <c r="DB15" s="28">
        <f t="shared" si="10"/>
        <v>8</v>
      </c>
      <c r="DC15" s="15">
        <v>1</v>
      </c>
      <c r="DD15" s="15">
        <v>1</v>
      </c>
      <c r="DE15" s="15" t="s">
        <v>482</v>
      </c>
      <c r="DF15" s="15">
        <v>0</v>
      </c>
      <c r="DG15" s="15">
        <v>0</v>
      </c>
      <c r="DH15" s="15">
        <v>0</v>
      </c>
      <c r="DI15" s="15" t="s">
        <v>483</v>
      </c>
      <c r="DJ15" s="15" t="s">
        <v>553</v>
      </c>
      <c r="DK15" s="15" t="s">
        <v>349</v>
      </c>
      <c r="DL15" s="15">
        <v>0</v>
      </c>
      <c r="DM15" s="15">
        <v>0</v>
      </c>
      <c r="DN15" s="15">
        <v>0</v>
      </c>
      <c r="DO15" s="15">
        <v>0</v>
      </c>
      <c r="DP15" s="15">
        <v>0</v>
      </c>
      <c r="DQ15" s="15">
        <v>0</v>
      </c>
      <c r="DR15" s="15">
        <v>0</v>
      </c>
      <c r="DS15" s="15">
        <v>0</v>
      </c>
      <c r="DT15" s="15">
        <v>1</v>
      </c>
      <c r="DU15" s="15">
        <v>6</v>
      </c>
      <c r="DV15" s="15">
        <v>0</v>
      </c>
      <c r="DW15" s="15">
        <v>0</v>
      </c>
      <c r="DX15" s="21">
        <f t="shared" si="11"/>
        <v>6</v>
      </c>
      <c r="DY15" s="21">
        <f t="shared" si="12"/>
        <v>0</v>
      </c>
      <c r="DZ15" s="21">
        <f t="shared" si="13"/>
        <v>1</v>
      </c>
      <c r="EA15" s="15">
        <v>1</v>
      </c>
      <c r="EB15" s="15">
        <v>0</v>
      </c>
      <c r="EC15" s="15">
        <v>0</v>
      </c>
      <c r="ED15" s="15">
        <v>3</v>
      </c>
      <c r="EE15" s="15">
        <v>0</v>
      </c>
      <c r="EF15" s="15">
        <v>0</v>
      </c>
      <c r="EG15" s="21">
        <f t="shared" si="14"/>
        <v>4</v>
      </c>
      <c r="EH15" s="21">
        <f t="shared" si="15"/>
        <v>0</v>
      </c>
      <c r="EI15" s="21">
        <f t="shared" si="16"/>
        <v>0</v>
      </c>
      <c r="EJ15" s="21">
        <f t="shared" si="17"/>
        <v>10</v>
      </c>
      <c r="EK15" s="21">
        <f t="shared" si="18"/>
        <v>0</v>
      </c>
      <c r="EL15" s="21">
        <f t="shared" si="19"/>
        <v>1</v>
      </c>
      <c r="EM15" s="15">
        <v>0</v>
      </c>
      <c r="EN15" s="15">
        <v>0</v>
      </c>
      <c r="EO15" s="15">
        <v>3</v>
      </c>
      <c r="EP15" s="15">
        <v>0</v>
      </c>
      <c r="EQ15" s="21">
        <f t="shared" si="20"/>
        <v>3</v>
      </c>
      <c r="ER15" s="21">
        <f t="shared" si="21"/>
        <v>0</v>
      </c>
      <c r="ES15" s="15">
        <v>0</v>
      </c>
      <c r="ET15" s="15">
        <v>0</v>
      </c>
      <c r="EU15" s="15">
        <v>2</v>
      </c>
      <c r="EV15" s="15">
        <v>0</v>
      </c>
      <c r="EW15" s="21">
        <f t="shared" si="22"/>
        <v>2</v>
      </c>
      <c r="EX15" s="21">
        <f t="shared" si="37"/>
        <v>0</v>
      </c>
      <c r="EY15" s="21">
        <f t="shared" si="23"/>
        <v>5</v>
      </c>
      <c r="EZ15" s="21">
        <f t="shared" si="24"/>
        <v>0</v>
      </c>
      <c r="FA15" s="15">
        <v>0</v>
      </c>
      <c r="FB15" s="15">
        <v>0</v>
      </c>
      <c r="FC15" s="21">
        <f t="shared" si="25"/>
        <v>0</v>
      </c>
      <c r="FD15" s="15">
        <v>0</v>
      </c>
      <c r="FE15" s="15">
        <v>2</v>
      </c>
      <c r="FF15" s="15">
        <v>0</v>
      </c>
      <c r="FG15" s="15">
        <v>0</v>
      </c>
      <c r="FH15" s="15">
        <v>1</v>
      </c>
      <c r="FI15" s="15">
        <v>0</v>
      </c>
      <c r="FJ15" s="15">
        <v>7</v>
      </c>
      <c r="FK15" s="15">
        <v>0</v>
      </c>
      <c r="FL15" s="15">
        <v>0</v>
      </c>
      <c r="FM15" s="15">
        <v>0</v>
      </c>
      <c r="FN15" s="15">
        <v>0</v>
      </c>
      <c r="FO15" s="15">
        <v>0</v>
      </c>
      <c r="FP15" s="15">
        <v>0</v>
      </c>
      <c r="FQ15" s="15">
        <v>29</v>
      </c>
      <c r="FR15" s="15">
        <v>54</v>
      </c>
      <c r="FS15" s="21">
        <f t="shared" si="26"/>
        <v>15</v>
      </c>
      <c r="FT15" s="15">
        <v>0</v>
      </c>
      <c r="FU15" s="15">
        <v>0</v>
      </c>
      <c r="FV15" s="15">
        <v>0</v>
      </c>
      <c r="FW15" s="15">
        <v>0</v>
      </c>
      <c r="FX15" s="15">
        <v>0</v>
      </c>
      <c r="FY15" s="15">
        <v>0</v>
      </c>
      <c r="FZ15" s="15">
        <v>0</v>
      </c>
      <c r="GA15" s="15">
        <v>0</v>
      </c>
      <c r="GB15" s="15">
        <v>0</v>
      </c>
      <c r="GC15" s="15">
        <v>0</v>
      </c>
      <c r="GD15" s="15">
        <v>0</v>
      </c>
      <c r="GE15" s="15">
        <v>0</v>
      </c>
      <c r="GF15" s="15">
        <v>0</v>
      </c>
      <c r="GG15" s="15">
        <v>0</v>
      </c>
      <c r="GH15" s="15">
        <v>0</v>
      </c>
      <c r="GI15" s="15">
        <v>0</v>
      </c>
      <c r="GJ15" s="15">
        <v>0</v>
      </c>
      <c r="GK15" s="15">
        <v>0</v>
      </c>
      <c r="GL15" s="15">
        <v>0</v>
      </c>
      <c r="GM15" s="15">
        <v>0</v>
      </c>
      <c r="GN15" s="15">
        <v>1</v>
      </c>
      <c r="GO15" s="15">
        <v>1</v>
      </c>
      <c r="GP15" s="15">
        <v>0</v>
      </c>
      <c r="GQ15" s="15">
        <v>0</v>
      </c>
      <c r="GR15" s="15">
        <v>0</v>
      </c>
      <c r="GS15" s="15">
        <v>0</v>
      </c>
      <c r="GT15" s="15">
        <v>0</v>
      </c>
      <c r="GU15" s="15">
        <v>0</v>
      </c>
      <c r="GV15" s="15">
        <v>0</v>
      </c>
      <c r="GW15" s="15">
        <v>0</v>
      </c>
      <c r="GX15" s="15">
        <v>2</v>
      </c>
      <c r="GY15" s="15" t="s">
        <v>484</v>
      </c>
      <c r="GZ15" s="15">
        <v>0</v>
      </c>
      <c r="HA15" s="15">
        <v>3</v>
      </c>
      <c r="HB15" s="15" t="s">
        <v>485</v>
      </c>
      <c r="HC15" s="15" t="s">
        <v>486</v>
      </c>
      <c r="HD15" s="15">
        <v>0</v>
      </c>
      <c r="HE15" s="15">
        <v>1</v>
      </c>
      <c r="HF15" s="15">
        <v>1</v>
      </c>
      <c r="HG15" s="15">
        <v>1</v>
      </c>
      <c r="HH15" s="15">
        <v>0</v>
      </c>
      <c r="HI15" s="15">
        <v>0</v>
      </c>
      <c r="HJ15" s="15">
        <v>3</v>
      </c>
      <c r="HK15" s="15" t="s">
        <v>487</v>
      </c>
      <c r="HL15" s="15">
        <v>0</v>
      </c>
      <c r="HM15" s="15" t="s">
        <v>488</v>
      </c>
      <c r="HN15" s="15">
        <v>1</v>
      </c>
      <c r="HO15" s="15">
        <v>0</v>
      </c>
      <c r="HP15" s="15">
        <v>0</v>
      </c>
      <c r="HQ15" s="15">
        <v>0</v>
      </c>
      <c r="HR15" s="15">
        <v>3</v>
      </c>
      <c r="HS15" s="15" t="s">
        <v>489</v>
      </c>
      <c r="HT15" s="15">
        <v>0</v>
      </c>
      <c r="HU15" s="15">
        <v>0</v>
      </c>
      <c r="HV15" s="15">
        <v>1</v>
      </c>
      <c r="HW15" s="15">
        <v>0</v>
      </c>
      <c r="HX15" s="15">
        <v>0</v>
      </c>
      <c r="HY15" s="15">
        <v>1</v>
      </c>
      <c r="HZ15" s="15">
        <v>15</v>
      </c>
      <c r="IA15" s="15" t="s">
        <v>490</v>
      </c>
      <c r="IB15" s="15">
        <v>0</v>
      </c>
      <c r="IC15" s="15">
        <v>0</v>
      </c>
      <c r="ID15" s="15">
        <v>27</v>
      </c>
      <c r="IE15" s="15">
        <v>0</v>
      </c>
      <c r="IF15" s="15">
        <v>17</v>
      </c>
      <c r="IG15" s="15">
        <v>0</v>
      </c>
      <c r="IH15" s="15" t="s">
        <v>491</v>
      </c>
      <c r="II15" s="15">
        <v>0</v>
      </c>
      <c r="IJ15" s="15">
        <v>31781</v>
      </c>
      <c r="IK15" s="15">
        <v>351.58</v>
      </c>
      <c r="IL15" s="15">
        <v>16986</v>
      </c>
      <c r="IM15" s="15">
        <v>31.33</v>
      </c>
      <c r="IN15" s="15">
        <v>2</v>
      </c>
      <c r="IO15" s="15">
        <v>1</v>
      </c>
      <c r="IP15" s="15">
        <v>28</v>
      </c>
      <c r="IQ15" s="15">
        <v>3</v>
      </c>
      <c r="IR15" s="15">
        <v>25</v>
      </c>
      <c r="IS15" s="15">
        <v>28</v>
      </c>
      <c r="IT15" s="15">
        <v>0</v>
      </c>
      <c r="IU15" s="26">
        <v>0.107</v>
      </c>
      <c r="IV15" s="26">
        <v>0.127</v>
      </c>
      <c r="IW15" s="23">
        <v>1</v>
      </c>
      <c r="IX15" s="23">
        <v>1</v>
      </c>
      <c r="IY15" s="47">
        <v>31781</v>
      </c>
      <c r="IZ15" s="7">
        <v>351.57861899999995</v>
      </c>
      <c r="JA15" s="47">
        <v>16986</v>
      </c>
      <c r="JB15" s="7">
        <v>31.333166000000002</v>
      </c>
      <c r="JC15" s="47">
        <v>3</v>
      </c>
      <c r="JD15" s="47">
        <v>1</v>
      </c>
      <c r="JE15" s="47">
        <v>28</v>
      </c>
      <c r="JF15" s="47">
        <v>3</v>
      </c>
      <c r="JG15" s="47">
        <v>25</v>
      </c>
      <c r="JH15" s="47">
        <v>28</v>
      </c>
      <c r="JI15" s="47">
        <v>0</v>
      </c>
      <c r="JJ15" s="47">
        <v>10.714285714285714</v>
      </c>
      <c r="JK15" s="47">
        <v>12.715392115468774</v>
      </c>
      <c r="JL15" s="47">
        <v>100</v>
      </c>
      <c r="JM15" s="47">
        <v>100.00246914901274</v>
      </c>
      <c r="JN15" s="35">
        <f t="shared" si="27"/>
        <v>15</v>
      </c>
      <c r="JO15" s="31">
        <f t="shared" ref="JO15:JO18" si="39">EL15/CG15</f>
        <v>1</v>
      </c>
      <c r="JP15" s="37">
        <v>1</v>
      </c>
      <c r="JQ15" s="34">
        <f t="shared" si="28"/>
        <v>1</v>
      </c>
      <c r="JR15" s="36">
        <f t="shared" si="29"/>
        <v>0</v>
      </c>
      <c r="JS15" s="38">
        <f t="shared" si="30"/>
        <v>28</v>
      </c>
      <c r="JT15" s="40">
        <v>100.00246914901274</v>
      </c>
      <c r="JU15" s="40">
        <f t="shared" si="31"/>
        <v>100.00246914901274</v>
      </c>
      <c r="JV15" s="42">
        <f t="shared" si="32"/>
        <v>0</v>
      </c>
      <c r="JW15" s="38">
        <f t="shared" si="33"/>
        <v>28</v>
      </c>
      <c r="JX15" s="39">
        <v>3</v>
      </c>
      <c r="JY15" s="37">
        <v>1</v>
      </c>
      <c r="JZ15" s="53">
        <f t="shared" si="34"/>
        <v>15</v>
      </c>
      <c r="KA15" s="37">
        <f t="shared" si="35"/>
        <v>0</v>
      </c>
      <c r="KB15" s="52">
        <f t="shared" si="38"/>
        <v>0</v>
      </c>
    </row>
    <row r="16" spans="1:288" s="8" customFormat="1" ht="51" x14ac:dyDescent="0.25">
      <c r="A16" s="4">
        <v>5313</v>
      </c>
      <c r="B16" s="15" t="s">
        <v>258</v>
      </c>
      <c r="C16" s="15" t="s">
        <v>492</v>
      </c>
      <c r="D16" s="15" t="s">
        <v>493</v>
      </c>
      <c r="E16" s="20">
        <v>16</v>
      </c>
      <c r="F16" s="15" t="s">
        <v>494</v>
      </c>
      <c r="G16" s="15">
        <v>56224</v>
      </c>
      <c r="H16" s="15" t="s">
        <v>495</v>
      </c>
      <c r="I16" s="15" t="s">
        <v>496</v>
      </c>
      <c r="J16" s="15" t="s">
        <v>247</v>
      </c>
      <c r="K16" s="15" t="s">
        <v>497</v>
      </c>
      <c r="L16" s="15" t="s">
        <v>232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 t="s">
        <v>498</v>
      </c>
      <c r="AC16" s="15" t="s">
        <v>235</v>
      </c>
      <c r="AD16" s="15"/>
      <c r="AE16" s="15">
        <v>465514253</v>
      </c>
      <c r="AF16" s="15" t="s">
        <v>499</v>
      </c>
      <c r="AG16" s="28" t="s">
        <v>588</v>
      </c>
      <c r="AH16" s="15">
        <v>1</v>
      </c>
      <c r="AI16" s="15">
        <v>0</v>
      </c>
      <c r="AJ16" s="21">
        <f t="shared" si="0"/>
        <v>1</v>
      </c>
      <c r="AK16" s="15">
        <v>0</v>
      </c>
      <c r="AL16" s="21">
        <f t="shared" si="1"/>
        <v>1</v>
      </c>
      <c r="AM16" s="15">
        <v>1</v>
      </c>
      <c r="AN16" s="28">
        <v>1</v>
      </c>
      <c r="AO16" s="15">
        <v>0</v>
      </c>
      <c r="AP16" s="15">
        <v>0</v>
      </c>
      <c r="AQ16" s="21">
        <f t="shared" si="2"/>
        <v>1</v>
      </c>
      <c r="AR16" s="28">
        <f t="shared" si="3"/>
        <v>1</v>
      </c>
      <c r="AS16" s="15">
        <v>0</v>
      </c>
      <c r="AT16" s="15">
        <v>0</v>
      </c>
      <c r="AU16" s="21">
        <f t="shared" si="4"/>
        <v>1</v>
      </c>
      <c r="AV16" s="28">
        <f t="shared" si="5"/>
        <v>1</v>
      </c>
      <c r="AW16" s="15">
        <v>0</v>
      </c>
      <c r="AX16" s="15">
        <v>0</v>
      </c>
      <c r="AY16" s="15">
        <v>1</v>
      </c>
      <c r="AZ16" s="15">
        <v>0</v>
      </c>
      <c r="BA16" s="21">
        <f t="shared" si="6"/>
        <v>1</v>
      </c>
      <c r="BB16" s="15">
        <v>0</v>
      </c>
      <c r="BC16" s="15">
        <v>1</v>
      </c>
      <c r="BD16" s="15">
        <v>0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15">
        <v>1</v>
      </c>
      <c r="BK16" s="15">
        <v>0</v>
      </c>
      <c r="BL16" s="15">
        <v>0</v>
      </c>
      <c r="BM16" s="15">
        <v>0</v>
      </c>
      <c r="BN16" s="15">
        <v>0</v>
      </c>
      <c r="BO16" s="15">
        <v>1</v>
      </c>
      <c r="BP16" s="15">
        <v>0</v>
      </c>
      <c r="BQ16" s="15">
        <v>0</v>
      </c>
      <c r="BR16" s="15">
        <v>0</v>
      </c>
      <c r="BS16" s="15">
        <v>0</v>
      </c>
      <c r="BT16" s="15">
        <v>3</v>
      </c>
      <c r="BU16" s="15">
        <v>0</v>
      </c>
      <c r="BV16" s="15">
        <v>0</v>
      </c>
      <c r="BW16" s="15">
        <v>0</v>
      </c>
      <c r="BX16" s="15">
        <v>0</v>
      </c>
      <c r="BY16" s="15">
        <v>0</v>
      </c>
      <c r="BZ16" s="15">
        <v>0</v>
      </c>
      <c r="CA16" s="15">
        <v>0</v>
      </c>
      <c r="CB16" s="15">
        <v>1</v>
      </c>
      <c r="CC16" s="15">
        <v>0</v>
      </c>
      <c r="CD16" s="15">
        <v>1</v>
      </c>
      <c r="CE16" s="15">
        <v>1</v>
      </c>
      <c r="CF16" s="15">
        <v>1</v>
      </c>
      <c r="CG16" s="15">
        <v>1</v>
      </c>
      <c r="CH16" s="15">
        <v>1</v>
      </c>
      <c r="CI16" s="15">
        <v>1</v>
      </c>
      <c r="CJ16" s="15">
        <v>1</v>
      </c>
      <c r="CK16" s="15"/>
      <c r="CL16" s="15">
        <v>0</v>
      </c>
      <c r="CM16" s="15">
        <v>0</v>
      </c>
      <c r="CN16" s="15">
        <v>0</v>
      </c>
      <c r="CO16" s="15">
        <v>1</v>
      </c>
      <c r="CP16" s="15">
        <v>0</v>
      </c>
      <c r="CQ16" s="15">
        <v>0</v>
      </c>
      <c r="CR16" s="15"/>
      <c r="CS16" s="15">
        <v>0</v>
      </c>
      <c r="CT16" s="15">
        <v>0</v>
      </c>
      <c r="CU16" s="15">
        <v>0</v>
      </c>
      <c r="CV16" s="15">
        <v>1</v>
      </c>
      <c r="CW16" s="15">
        <v>0</v>
      </c>
      <c r="CX16" s="15">
        <v>0</v>
      </c>
      <c r="CY16" s="28">
        <f t="shared" si="7"/>
        <v>8</v>
      </c>
      <c r="CZ16" s="21">
        <f t="shared" si="8"/>
        <v>0</v>
      </c>
      <c r="DA16" s="28">
        <f t="shared" si="9"/>
        <v>8</v>
      </c>
      <c r="DB16" s="28">
        <f t="shared" si="10"/>
        <v>8</v>
      </c>
      <c r="DC16" s="15">
        <v>1</v>
      </c>
      <c r="DD16" s="15">
        <v>4</v>
      </c>
      <c r="DE16" s="15" t="s">
        <v>500</v>
      </c>
      <c r="DF16" s="15">
        <v>0</v>
      </c>
      <c r="DG16" s="15">
        <v>0</v>
      </c>
      <c r="DH16" s="15"/>
      <c r="DI16" s="15" t="s">
        <v>501</v>
      </c>
      <c r="DJ16" s="15" t="s">
        <v>553</v>
      </c>
      <c r="DK16" s="15" t="s">
        <v>502</v>
      </c>
      <c r="DL16" s="15">
        <v>0</v>
      </c>
      <c r="DM16" s="15">
        <v>0</v>
      </c>
      <c r="DN16" s="15"/>
      <c r="DO16" s="15">
        <v>0</v>
      </c>
      <c r="DP16" s="15">
        <v>0</v>
      </c>
      <c r="DQ16" s="15"/>
      <c r="DR16" s="15">
        <v>1</v>
      </c>
      <c r="DS16" s="15">
        <v>0</v>
      </c>
      <c r="DT16" s="15">
        <v>0</v>
      </c>
      <c r="DU16" s="15">
        <v>0</v>
      </c>
      <c r="DV16" s="15">
        <v>0</v>
      </c>
      <c r="DW16" s="15">
        <v>0</v>
      </c>
      <c r="DX16" s="21">
        <f t="shared" si="11"/>
        <v>1</v>
      </c>
      <c r="DY16" s="21">
        <f t="shared" si="12"/>
        <v>0</v>
      </c>
      <c r="DZ16" s="21">
        <f t="shared" si="13"/>
        <v>0</v>
      </c>
      <c r="EA16" s="15">
        <v>0</v>
      </c>
      <c r="EB16" s="15">
        <v>0</v>
      </c>
      <c r="EC16" s="15">
        <v>0</v>
      </c>
      <c r="ED16" s="15">
        <v>1</v>
      </c>
      <c r="EE16" s="15">
        <v>0</v>
      </c>
      <c r="EF16" s="15">
        <v>0</v>
      </c>
      <c r="EG16" s="21">
        <f t="shared" si="14"/>
        <v>1</v>
      </c>
      <c r="EH16" s="21">
        <f t="shared" si="15"/>
        <v>0</v>
      </c>
      <c r="EI16" s="21">
        <f t="shared" si="16"/>
        <v>0</v>
      </c>
      <c r="EJ16" s="21">
        <f t="shared" si="17"/>
        <v>2</v>
      </c>
      <c r="EK16" s="21">
        <f t="shared" si="18"/>
        <v>0</v>
      </c>
      <c r="EL16" s="21">
        <f t="shared" si="19"/>
        <v>0</v>
      </c>
      <c r="EM16" s="15">
        <v>2</v>
      </c>
      <c r="EN16" s="15">
        <v>0</v>
      </c>
      <c r="EO16" s="15">
        <v>1</v>
      </c>
      <c r="EP16" s="15">
        <v>0</v>
      </c>
      <c r="EQ16" s="21">
        <f t="shared" si="20"/>
        <v>3</v>
      </c>
      <c r="ER16" s="21">
        <f t="shared" si="21"/>
        <v>0</v>
      </c>
      <c r="ES16" s="15">
        <v>1</v>
      </c>
      <c r="ET16" s="15">
        <v>0</v>
      </c>
      <c r="EU16" s="15">
        <v>1</v>
      </c>
      <c r="EV16" s="15">
        <v>0</v>
      </c>
      <c r="EW16" s="21">
        <f t="shared" si="22"/>
        <v>2</v>
      </c>
      <c r="EX16" s="21">
        <f t="shared" si="37"/>
        <v>1</v>
      </c>
      <c r="EY16" s="21">
        <f t="shared" si="23"/>
        <v>5</v>
      </c>
      <c r="EZ16" s="21">
        <f t="shared" si="24"/>
        <v>1</v>
      </c>
      <c r="FA16" s="15">
        <v>0</v>
      </c>
      <c r="FB16" s="15">
        <v>0</v>
      </c>
      <c r="FC16" s="21">
        <f t="shared" si="25"/>
        <v>0</v>
      </c>
      <c r="FD16" s="15">
        <v>0</v>
      </c>
      <c r="FE16" s="15">
        <v>3</v>
      </c>
      <c r="FF16" s="15">
        <v>0</v>
      </c>
      <c r="FG16" s="15">
        <v>0</v>
      </c>
      <c r="FH16" s="15">
        <v>0</v>
      </c>
      <c r="FI16" s="15">
        <v>0</v>
      </c>
      <c r="FJ16" s="15">
        <v>2</v>
      </c>
      <c r="FK16" s="15">
        <v>4</v>
      </c>
      <c r="FL16" s="15">
        <v>0</v>
      </c>
      <c r="FM16" s="15">
        <v>0</v>
      </c>
      <c r="FN16" s="15">
        <v>0</v>
      </c>
      <c r="FO16" s="15">
        <v>0</v>
      </c>
      <c r="FP16" s="15">
        <v>0</v>
      </c>
      <c r="FQ16" s="15">
        <v>350</v>
      </c>
      <c r="FR16" s="15">
        <v>2</v>
      </c>
      <c r="FS16" s="21">
        <f t="shared" si="26"/>
        <v>8</v>
      </c>
      <c r="FT16" s="15">
        <v>0</v>
      </c>
      <c r="FU16" s="15">
        <v>0</v>
      </c>
      <c r="FV16" s="15">
        <v>0</v>
      </c>
      <c r="FW16" s="15">
        <v>0</v>
      </c>
      <c r="FX16" s="15">
        <v>0</v>
      </c>
      <c r="FY16" s="15">
        <v>0</v>
      </c>
      <c r="FZ16" s="15">
        <v>0</v>
      </c>
      <c r="GA16" s="15">
        <v>0</v>
      </c>
      <c r="GB16" s="15">
        <v>0</v>
      </c>
      <c r="GC16" s="15">
        <v>0</v>
      </c>
      <c r="GD16" s="15">
        <v>0</v>
      </c>
      <c r="GE16" s="15">
        <v>0</v>
      </c>
      <c r="GF16" s="15">
        <v>0</v>
      </c>
      <c r="GG16" s="15">
        <v>0</v>
      </c>
      <c r="GH16" s="15">
        <v>0</v>
      </c>
      <c r="GI16" s="15">
        <v>0</v>
      </c>
      <c r="GJ16" s="15">
        <v>0</v>
      </c>
      <c r="GK16" s="15">
        <v>0</v>
      </c>
      <c r="GL16" s="15">
        <v>0</v>
      </c>
      <c r="GM16" s="15">
        <v>0</v>
      </c>
      <c r="GN16" s="15">
        <v>0</v>
      </c>
      <c r="GO16" s="15">
        <v>0</v>
      </c>
      <c r="GP16" s="15">
        <v>0</v>
      </c>
      <c r="GQ16" s="15">
        <v>0</v>
      </c>
      <c r="GR16" s="15">
        <v>0</v>
      </c>
      <c r="GS16" s="15">
        <v>0</v>
      </c>
      <c r="GT16" s="15">
        <v>0</v>
      </c>
      <c r="GU16" s="15">
        <v>0</v>
      </c>
      <c r="GV16" s="15">
        <v>0</v>
      </c>
      <c r="GW16" s="15">
        <v>0</v>
      </c>
      <c r="GX16" s="15">
        <v>1</v>
      </c>
      <c r="GY16" s="15" t="s">
        <v>503</v>
      </c>
      <c r="GZ16" s="15" t="s">
        <v>504</v>
      </c>
      <c r="HA16" s="15">
        <v>2</v>
      </c>
      <c r="HB16" s="15" t="s">
        <v>505</v>
      </c>
      <c r="HC16" s="15" t="s">
        <v>504</v>
      </c>
      <c r="HD16" s="15" t="s">
        <v>504</v>
      </c>
      <c r="HE16" s="15">
        <v>1</v>
      </c>
      <c r="HF16" s="15">
        <v>1</v>
      </c>
      <c r="HG16" s="15">
        <v>1</v>
      </c>
      <c r="HH16" s="15">
        <v>0</v>
      </c>
      <c r="HI16" s="15">
        <v>0</v>
      </c>
      <c r="HJ16" s="15">
        <v>1</v>
      </c>
      <c r="HK16" s="15">
        <v>0</v>
      </c>
      <c r="HL16" s="15">
        <v>0</v>
      </c>
      <c r="HM16" s="15"/>
      <c r="HN16" s="15">
        <v>1</v>
      </c>
      <c r="HO16" s="15">
        <v>0</v>
      </c>
      <c r="HP16" s="15">
        <v>0</v>
      </c>
      <c r="HQ16" s="15">
        <v>0</v>
      </c>
      <c r="HR16" s="15">
        <v>2</v>
      </c>
      <c r="HS16" s="15"/>
      <c r="HT16" s="15">
        <v>1</v>
      </c>
      <c r="HU16" s="15">
        <v>0</v>
      </c>
      <c r="HV16" s="15">
        <v>1</v>
      </c>
      <c r="HW16" s="15">
        <v>1</v>
      </c>
      <c r="HX16" s="15">
        <v>1</v>
      </c>
      <c r="HY16" s="15">
        <v>0</v>
      </c>
      <c r="HZ16" s="15">
        <v>0</v>
      </c>
      <c r="IA16" s="15">
        <v>0</v>
      </c>
      <c r="IB16" s="15">
        <v>0</v>
      </c>
      <c r="IC16" s="15">
        <v>0</v>
      </c>
      <c r="ID16" s="15">
        <v>0</v>
      </c>
      <c r="IE16" s="15">
        <v>0</v>
      </c>
      <c r="IF16" s="15">
        <v>0</v>
      </c>
      <c r="IG16" s="15">
        <v>0</v>
      </c>
      <c r="IH16" s="15" t="s">
        <v>506</v>
      </c>
      <c r="II16" s="15">
        <v>0</v>
      </c>
      <c r="IJ16" s="15">
        <v>26600</v>
      </c>
      <c r="IK16" s="15">
        <v>190.5</v>
      </c>
      <c r="IL16" s="15">
        <v>14700</v>
      </c>
      <c r="IM16" s="15">
        <v>36.6</v>
      </c>
      <c r="IN16" s="15">
        <v>3</v>
      </c>
      <c r="IO16" s="15">
        <v>1</v>
      </c>
      <c r="IP16" s="15">
        <v>16</v>
      </c>
      <c r="IQ16" s="15">
        <v>8</v>
      </c>
      <c r="IR16" s="15">
        <v>6</v>
      </c>
      <c r="IS16" s="15">
        <v>14</v>
      </c>
      <c r="IT16" s="15">
        <v>0</v>
      </c>
      <c r="IU16" s="23">
        <v>0.5</v>
      </c>
      <c r="IV16" s="15"/>
      <c r="IW16" s="26">
        <v>0.875</v>
      </c>
      <c r="IX16" s="15"/>
      <c r="IY16" s="47">
        <v>26578</v>
      </c>
      <c r="IZ16" s="7">
        <v>190.496768</v>
      </c>
      <c r="JA16" s="47">
        <v>14499</v>
      </c>
      <c r="JB16" s="7">
        <v>36.368355999999999</v>
      </c>
      <c r="JC16" s="47">
        <v>4</v>
      </c>
      <c r="JD16" s="47">
        <v>1</v>
      </c>
      <c r="JE16" s="47">
        <v>16</v>
      </c>
      <c r="JF16" s="47">
        <v>8</v>
      </c>
      <c r="JG16" s="47">
        <v>6</v>
      </c>
      <c r="JH16" s="47">
        <v>14</v>
      </c>
      <c r="JI16" s="47">
        <v>0</v>
      </c>
      <c r="JJ16" s="47">
        <v>50</v>
      </c>
      <c r="JK16" s="47">
        <v>39.793168564413648</v>
      </c>
      <c r="JL16" s="47">
        <v>87.5</v>
      </c>
      <c r="JM16" s="47">
        <v>93.689831000177378</v>
      </c>
      <c r="JN16" s="35">
        <f t="shared" si="27"/>
        <v>8</v>
      </c>
      <c r="JO16" s="31">
        <f t="shared" si="39"/>
        <v>0</v>
      </c>
      <c r="JP16" s="37">
        <v>1</v>
      </c>
      <c r="JQ16" s="34">
        <f t="shared" si="28"/>
        <v>1</v>
      </c>
      <c r="JR16" s="36">
        <f t="shared" si="29"/>
        <v>0</v>
      </c>
      <c r="JS16" s="38">
        <f t="shared" si="30"/>
        <v>14</v>
      </c>
      <c r="JT16" s="40">
        <v>93.689831000177378</v>
      </c>
      <c r="JU16" s="40">
        <f t="shared" si="31"/>
        <v>93.689831000177378</v>
      </c>
      <c r="JV16" s="42">
        <f t="shared" si="32"/>
        <v>0</v>
      </c>
      <c r="JW16" s="38">
        <f t="shared" si="33"/>
        <v>16</v>
      </c>
      <c r="JX16" s="37">
        <v>4</v>
      </c>
      <c r="JY16" s="37">
        <v>2</v>
      </c>
      <c r="JZ16" s="53">
        <f t="shared" si="34"/>
        <v>8</v>
      </c>
      <c r="KA16" s="37">
        <f t="shared" si="35"/>
        <v>0</v>
      </c>
      <c r="KB16" s="52">
        <f t="shared" si="38"/>
        <v>0</v>
      </c>
    </row>
    <row r="17" spans="1:288" s="8" customFormat="1" ht="63.75" x14ac:dyDescent="0.25">
      <c r="A17" s="4">
        <v>5314</v>
      </c>
      <c r="B17" s="15" t="s">
        <v>258</v>
      </c>
      <c r="C17" s="15" t="s">
        <v>507</v>
      </c>
      <c r="D17" s="15" t="s">
        <v>508</v>
      </c>
      <c r="E17" s="20">
        <v>92</v>
      </c>
      <c r="F17" s="15" t="s">
        <v>509</v>
      </c>
      <c r="G17" s="15">
        <v>56632</v>
      </c>
      <c r="H17" s="15" t="s">
        <v>510</v>
      </c>
      <c r="I17" s="15" t="s">
        <v>511</v>
      </c>
      <c r="J17" s="15" t="s">
        <v>228</v>
      </c>
      <c r="K17" s="15" t="s">
        <v>512</v>
      </c>
      <c r="L17" s="15" t="s">
        <v>219</v>
      </c>
      <c r="M17" s="15" t="s">
        <v>207</v>
      </c>
      <c r="N17" s="15">
        <v>465466149</v>
      </c>
      <c r="O17" s="15" t="s">
        <v>513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 t="s">
        <v>514</v>
      </c>
      <c r="AC17" s="15" t="s">
        <v>250</v>
      </c>
      <c r="AD17" s="15"/>
      <c r="AE17" s="15">
        <v>465466169</v>
      </c>
      <c r="AF17" s="15" t="s">
        <v>515</v>
      </c>
      <c r="AG17" s="28" t="s">
        <v>588</v>
      </c>
      <c r="AH17" s="15">
        <v>2</v>
      </c>
      <c r="AI17" s="15">
        <v>0</v>
      </c>
      <c r="AJ17" s="21">
        <f t="shared" si="0"/>
        <v>2</v>
      </c>
      <c r="AK17" s="15">
        <v>3</v>
      </c>
      <c r="AL17" s="21">
        <f t="shared" si="1"/>
        <v>5</v>
      </c>
      <c r="AM17" s="15">
        <v>2</v>
      </c>
      <c r="AN17" s="28">
        <v>2</v>
      </c>
      <c r="AO17" s="15">
        <v>0</v>
      </c>
      <c r="AP17" s="15">
        <v>0</v>
      </c>
      <c r="AQ17" s="21">
        <f t="shared" si="2"/>
        <v>2</v>
      </c>
      <c r="AR17" s="28">
        <f t="shared" si="3"/>
        <v>2</v>
      </c>
      <c r="AS17" s="15">
        <v>0</v>
      </c>
      <c r="AT17" s="15">
        <v>0</v>
      </c>
      <c r="AU17" s="21">
        <f t="shared" si="4"/>
        <v>2</v>
      </c>
      <c r="AV17" s="28">
        <f t="shared" si="5"/>
        <v>2</v>
      </c>
      <c r="AW17" s="15">
        <v>0</v>
      </c>
      <c r="AX17" s="15">
        <v>1</v>
      </c>
      <c r="AY17" s="15">
        <v>0</v>
      </c>
      <c r="AZ17" s="15">
        <v>1</v>
      </c>
      <c r="BA17" s="21">
        <f t="shared" si="6"/>
        <v>2</v>
      </c>
      <c r="BB17" s="15">
        <v>0</v>
      </c>
      <c r="BC17" s="15">
        <v>1</v>
      </c>
      <c r="BD17" s="15">
        <v>0</v>
      </c>
      <c r="BE17" s="15">
        <v>0</v>
      </c>
      <c r="BF17" s="15">
        <v>1</v>
      </c>
      <c r="BG17" s="15">
        <v>0</v>
      </c>
      <c r="BH17" s="15">
        <v>0</v>
      </c>
      <c r="BI17" s="15">
        <v>1</v>
      </c>
      <c r="BJ17" s="15">
        <v>1</v>
      </c>
      <c r="BK17" s="15">
        <v>0</v>
      </c>
      <c r="BL17" s="15">
        <v>0</v>
      </c>
      <c r="BM17" s="15">
        <v>0</v>
      </c>
      <c r="BN17" s="15">
        <v>0</v>
      </c>
      <c r="BO17" s="15">
        <v>2</v>
      </c>
      <c r="BP17" s="15">
        <v>0</v>
      </c>
      <c r="BQ17" s="15">
        <v>0</v>
      </c>
      <c r="BR17" s="15">
        <v>1</v>
      </c>
      <c r="BS17" s="15">
        <v>0</v>
      </c>
      <c r="BT17" s="15">
        <v>1</v>
      </c>
      <c r="BU17" s="15">
        <v>1</v>
      </c>
      <c r="BV17" s="15">
        <v>0</v>
      </c>
      <c r="BW17" s="15">
        <v>1</v>
      </c>
      <c r="BX17" s="15">
        <v>0</v>
      </c>
      <c r="BY17" s="15">
        <v>0</v>
      </c>
      <c r="BZ17" s="15">
        <v>1</v>
      </c>
      <c r="CA17" s="15">
        <v>1</v>
      </c>
      <c r="CB17" s="15">
        <v>1</v>
      </c>
      <c r="CC17" s="15">
        <v>0</v>
      </c>
      <c r="CD17" s="15">
        <v>0</v>
      </c>
      <c r="CE17" s="15">
        <v>0.8</v>
      </c>
      <c r="CF17" s="15">
        <v>0.9</v>
      </c>
      <c r="CG17" s="15">
        <v>0.1</v>
      </c>
      <c r="CH17" s="15">
        <v>0.2</v>
      </c>
      <c r="CI17" s="15">
        <v>0</v>
      </c>
      <c r="CJ17" s="15">
        <v>0</v>
      </c>
      <c r="CK17" s="15">
        <v>0</v>
      </c>
      <c r="CL17" s="15">
        <v>0</v>
      </c>
      <c r="CM17" s="15">
        <v>0</v>
      </c>
      <c r="CN17" s="15">
        <v>0</v>
      </c>
      <c r="CO17" s="15">
        <v>1</v>
      </c>
      <c r="CP17" s="15">
        <v>0</v>
      </c>
      <c r="CQ17" s="15">
        <v>0</v>
      </c>
      <c r="CR17" s="15"/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28">
        <f t="shared" si="7"/>
        <v>3.0000000000000004</v>
      </c>
      <c r="CZ17" s="21">
        <f t="shared" si="8"/>
        <v>0</v>
      </c>
      <c r="DA17" s="28">
        <f t="shared" si="9"/>
        <v>3.0000000000000004</v>
      </c>
      <c r="DB17" s="28">
        <f t="shared" si="10"/>
        <v>3.0000000000000004</v>
      </c>
      <c r="DC17" s="15">
        <v>1</v>
      </c>
      <c r="DD17" s="15">
        <v>2</v>
      </c>
      <c r="DE17" s="15" t="s">
        <v>516</v>
      </c>
      <c r="DF17" s="15">
        <v>0</v>
      </c>
      <c r="DG17" s="15">
        <v>0</v>
      </c>
      <c r="DH17" s="15"/>
      <c r="DI17" s="15" t="s">
        <v>517</v>
      </c>
      <c r="DJ17" s="15" t="s">
        <v>553</v>
      </c>
      <c r="DK17" s="15" t="s">
        <v>518</v>
      </c>
      <c r="DL17" s="15">
        <v>0</v>
      </c>
      <c r="DM17" s="15">
        <v>0</v>
      </c>
      <c r="DN17" s="15">
        <v>0</v>
      </c>
      <c r="DO17" s="15">
        <v>0</v>
      </c>
      <c r="DP17" s="15">
        <v>0</v>
      </c>
      <c r="DQ17" s="15"/>
      <c r="DR17" s="15">
        <v>0</v>
      </c>
      <c r="DS17" s="15">
        <v>0</v>
      </c>
      <c r="DT17" s="15">
        <v>1</v>
      </c>
      <c r="DU17" s="15">
        <v>1</v>
      </c>
      <c r="DV17" s="15">
        <v>0</v>
      </c>
      <c r="DW17" s="15">
        <v>3</v>
      </c>
      <c r="DX17" s="21">
        <f t="shared" si="11"/>
        <v>1</v>
      </c>
      <c r="DY17" s="21">
        <f t="shared" si="12"/>
        <v>0</v>
      </c>
      <c r="DZ17" s="21">
        <f t="shared" si="13"/>
        <v>4</v>
      </c>
      <c r="EA17" s="15">
        <v>1</v>
      </c>
      <c r="EB17" s="15">
        <v>0</v>
      </c>
      <c r="EC17" s="15">
        <v>0</v>
      </c>
      <c r="ED17" s="15">
        <v>38</v>
      </c>
      <c r="EE17" s="15">
        <v>0</v>
      </c>
      <c r="EF17" s="15">
        <v>0</v>
      </c>
      <c r="EG17" s="21">
        <f t="shared" si="14"/>
        <v>39</v>
      </c>
      <c r="EH17" s="21">
        <f t="shared" si="15"/>
        <v>0</v>
      </c>
      <c r="EI17" s="21">
        <f t="shared" si="16"/>
        <v>0</v>
      </c>
      <c r="EJ17" s="21">
        <f t="shared" si="17"/>
        <v>40</v>
      </c>
      <c r="EK17" s="21">
        <f t="shared" si="18"/>
        <v>0</v>
      </c>
      <c r="EL17" s="21">
        <f t="shared" si="19"/>
        <v>4</v>
      </c>
      <c r="EM17" s="15">
        <v>1</v>
      </c>
      <c r="EN17" s="15">
        <v>0</v>
      </c>
      <c r="EO17" s="15">
        <v>6</v>
      </c>
      <c r="EP17" s="15">
        <v>0</v>
      </c>
      <c r="EQ17" s="21">
        <f t="shared" si="20"/>
        <v>7</v>
      </c>
      <c r="ER17" s="21">
        <f t="shared" si="21"/>
        <v>0</v>
      </c>
      <c r="ES17" s="15">
        <v>2</v>
      </c>
      <c r="ET17" s="15">
        <v>0</v>
      </c>
      <c r="EU17" s="15">
        <v>12</v>
      </c>
      <c r="EV17" s="15">
        <v>0</v>
      </c>
      <c r="EW17" s="21">
        <f t="shared" si="22"/>
        <v>14</v>
      </c>
      <c r="EX17" s="21">
        <f t="shared" si="37"/>
        <v>0</v>
      </c>
      <c r="EY17" s="21">
        <f t="shared" si="23"/>
        <v>21</v>
      </c>
      <c r="EZ17" s="21">
        <f t="shared" si="24"/>
        <v>0</v>
      </c>
      <c r="FA17" s="15">
        <v>5</v>
      </c>
      <c r="FB17" s="15">
        <v>0</v>
      </c>
      <c r="FC17" s="21">
        <f t="shared" si="25"/>
        <v>5</v>
      </c>
      <c r="FD17" s="15">
        <v>5</v>
      </c>
      <c r="FE17" s="15">
        <v>4</v>
      </c>
      <c r="FF17" s="15">
        <v>0</v>
      </c>
      <c r="FG17" s="15">
        <v>0</v>
      </c>
      <c r="FH17" s="15">
        <v>0</v>
      </c>
      <c r="FI17" s="15">
        <v>3</v>
      </c>
      <c r="FJ17" s="15">
        <v>71</v>
      </c>
      <c r="FK17" s="15">
        <v>18</v>
      </c>
      <c r="FL17" s="15">
        <v>0</v>
      </c>
      <c r="FM17" s="15">
        <v>0</v>
      </c>
      <c r="FN17" s="15">
        <v>0</v>
      </c>
      <c r="FO17" s="15">
        <v>0</v>
      </c>
      <c r="FP17" s="15">
        <v>0</v>
      </c>
      <c r="FQ17" s="15">
        <v>75</v>
      </c>
      <c r="FR17" s="15">
        <v>3</v>
      </c>
      <c r="FS17" s="21">
        <f t="shared" si="26"/>
        <v>66</v>
      </c>
      <c r="FT17" s="15">
        <v>0</v>
      </c>
      <c r="FU17" s="15">
        <v>0</v>
      </c>
      <c r="FV17" s="15">
        <v>0</v>
      </c>
      <c r="FW17" s="15">
        <v>0</v>
      </c>
      <c r="FX17" s="15">
        <v>0</v>
      </c>
      <c r="FY17" s="15">
        <v>0</v>
      </c>
      <c r="FZ17" s="15">
        <v>0</v>
      </c>
      <c r="GA17" s="15">
        <v>0</v>
      </c>
      <c r="GB17" s="15">
        <v>0</v>
      </c>
      <c r="GC17" s="15">
        <v>0</v>
      </c>
      <c r="GD17" s="15">
        <v>0</v>
      </c>
      <c r="GE17" s="15">
        <v>0</v>
      </c>
      <c r="GF17" s="15">
        <v>0</v>
      </c>
      <c r="GG17" s="15">
        <v>0</v>
      </c>
      <c r="GH17" s="15">
        <v>0</v>
      </c>
      <c r="GI17" s="15">
        <v>0</v>
      </c>
      <c r="GJ17" s="15">
        <v>0</v>
      </c>
      <c r="GK17" s="15">
        <v>0</v>
      </c>
      <c r="GL17" s="15">
        <v>0</v>
      </c>
      <c r="GM17" s="15">
        <v>0</v>
      </c>
      <c r="GN17" s="15">
        <v>0</v>
      </c>
      <c r="GO17" s="15">
        <v>0</v>
      </c>
      <c r="GP17" s="15">
        <v>0</v>
      </c>
      <c r="GQ17" s="15">
        <v>0</v>
      </c>
      <c r="GR17" s="15">
        <v>0</v>
      </c>
      <c r="GS17" s="15">
        <v>0</v>
      </c>
      <c r="GT17" s="15">
        <v>0</v>
      </c>
      <c r="GU17" s="15">
        <v>0</v>
      </c>
      <c r="GV17" s="15">
        <v>0</v>
      </c>
      <c r="GW17" s="15">
        <v>0</v>
      </c>
      <c r="GX17" s="15">
        <v>1</v>
      </c>
      <c r="GY17" s="15" t="s">
        <v>519</v>
      </c>
      <c r="GZ17" s="15">
        <v>0</v>
      </c>
      <c r="HA17" s="15">
        <v>1</v>
      </c>
      <c r="HB17" s="15" t="s">
        <v>520</v>
      </c>
      <c r="HC17" s="15" t="s">
        <v>521</v>
      </c>
      <c r="HD17" s="15" t="s">
        <v>522</v>
      </c>
      <c r="HE17" s="15">
        <v>1</v>
      </c>
      <c r="HF17" s="15">
        <v>1</v>
      </c>
      <c r="HG17" s="15">
        <v>1</v>
      </c>
      <c r="HH17" s="15">
        <v>0</v>
      </c>
      <c r="HI17" s="15">
        <v>0</v>
      </c>
      <c r="HJ17" s="15">
        <v>3</v>
      </c>
      <c r="HK17" s="15" t="s">
        <v>523</v>
      </c>
      <c r="HL17" s="15" t="s">
        <v>524</v>
      </c>
      <c r="HM17" s="15" t="s">
        <v>525</v>
      </c>
      <c r="HN17" s="15">
        <v>5</v>
      </c>
      <c r="HO17" s="15" t="s">
        <v>526</v>
      </c>
      <c r="HP17" s="15">
        <v>0</v>
      </c>
      <c r="HQ17" s="15">
        <v>0</v>
      </c>
      <c r="HR17" s="15">
        <v>3</v>
      </c>
      <c r="HS17" s="15" t="s">
        <v>527</v>
      </c>
      <c r="HT17" s="15">
        <v>0</v>
      </c>
      <c r="HU17" s="15">
        <v>0</v>
      </c>
      <c r="HV17" s="15">
        <v>1</v>
      </c>
      <c r="HW17" s="15">
        <v>0</v>
      </c>
      <c r="HX17" s="15">
        <v>0</v>
      </c>
      <c r="HY17" s="15">
        <v>0</v>
      </c>
      <c r="HZ17" s="15">
        <v>7</v>
      </c>
      <c r="IA17" s="15" t="s">
        <v>528</v>
      </c>
      <c r="IB17" s="15">
        <v>0</v>
      </c>
      <c r="IC17" s="15">
        <v>0</v>
      </c>
      <c r="ID17" s="15">
        <v>36</v>
      </c>
      <c r="IE17" s="15">
        <v>0</v>
      </c>
      <c r="IF17" s="15">
        <v>4</v>
      </c>
      <c r="IG17" s="15">
        <v>0</v>
      </c>
      <c r="IH17" s="15" t="s">
        <v>529</v>
      </c>
      <c r="II17" s="15">
        <v>0</v>
      </c>
      <c r="IJ17" s="15">
        <v>32603</v>
      </c>
      <c r="IK17" s="15">
        <v>281.85000000000002</v>
      </c>
      <c r="IL17" s="15">
        <v>12553</v>
      </c>
      <c r="IM17" s="15">
        <v>42.02</v>
      </c>
      <c r="IN17" s="15">
        <v>5</v>
      </c>
      <c r="IO17" s="15">
        <v>2</v>
      </c>
      <c r="IP17" s="15">
        <v>40</v>
      </c>
      <c r="IQ17" s="15">
        <v>37</v>
      </c>
      <c r="IR17" s="15">
        <v>2</v>
      </c>
      <c r="IS17" s="15">
        <v>39</v>
      </c>
      <c r="IT17" s="15">
        <v>0</v>
      </c>
      <c r="IU17" s="15">
        <v>0.93</v>
      </c>
      <c r="IV17" s="15">
        <v>92.5</v>
      </c>
      <c r="IW17" s="15">
        <v>0.98</v>
      </c>
      <c r="IX17" s="15">
        <v>97.5</v>
      </c>
      <c r="IY17" s="47">
        <v>32618</v>
      </c>
      <c r="IZ17" s="7">
        <v>281.87197400000002</v>
      </c>
      <c r="JA17" s="47">
        <v>12558</v>
      </c>
      <c r="JB17" s="7">
        <v>42.026263999999998</v>
      </c>
      <c r="JC17" s="47">
        <v>5</v>
      </c>
      <c r="JD17" s="47">
        <v>2</v>
      </c>
      <c r="JE17" s="47">
        <v>40</v>
      </c>
      <c r="JF17" s="47">
        <v>34</v>
      </c>
      <c r="JG17" s="47">
        <v>5</v>
      </c>
      <c r="JH17" s="47">
        <v>39</v>
      </c>
      <c r="JI17" s="47">
        <v>0</v>
      </c>
      <c r="JJ17" s="47">
        <v>85</v>
      </c>
      <c r="JK17" s="47">
        <v>86.875433738580881</v>
      </c>
      <c r="JL17" s="47">
        <v>97.5</v>
      </c>
      <c r="JM17" s="47">
        <v>97.835125673047557</v>
      </c>
      <c r="JN17" s="35">
        <f t="shared" si="27"/>
        <v>73.333333333333329</v>
      </c>
      <c r="JO17" s="31">
        <f t="shared" si="39"/>
        <v>40</v>
      </c>
      <c r="JP17" s="37">
        <v>1</v>
      </c>
      <c r="JQ17" s="34">
        <f t="shared" si="28"/>
        <v>5</v>
      </c>
      <c r="JR17" s="36">
        <f t="shared" si="29"/>
        <v>4</v>
      </c>
      <c r="JS17" s="38">
        <f t="shared" si="30"/>
        <v>39</v>
      </c>
      <c r="JT17" s="40">
        <v>97.835125673047557</v>
      </c>
      <c r="JU17" s="40">
        <f t="shared" si="31"/>
        <v>97.835125673047557</v>
      </c>
      <c r="JV17" s="42">
        <f t="shared" si="32"/>
        <v>0</v>
      </c>
      <c r="JW17" s="38">
        <f t="shared" si="33"/>
        <v>40</v>
      </c>
      <c r="JX17" s="39">
        <v>3</v>
      </c>
      <c r="JY17" s="37">
        <v>1</v>
      </c>
      <c r="JZ17" s="53">
        <f t="shared" si="34"/>
        <v>33</v>
      </c>
      <c r="KA17" s="37">
        <f t="shared" si="35"/>
        <v>0</v>
      </c>
      <c r="KB17" s="52">
        <f t="shared" si="38"/>
        <v>0</v>
      </c>
    </row>
    <row r="18" spans="1:288" s="8" customFormat="1" ht="25.5" x14ac:dyDescent="0.25">
      <c r="A18" s="4">
        <v>5315</v>
      </c>
      <c r="B18" s="15" t="s">
        <v>258</v>
      </c>
      <c r="C18" s="15" t="s">
        <v>530</v>
      </c>
      <c r="D18" s="15" t="s">
        <v>209</v>
      </c>
      <c r="E18" s="20">
        <v>166</v>
      </c>
      <c r="F18" s="15" t="s">
        <v>531</v>
      </c>
      <c r="G18" s="15">
        <v>56401</v>
      </c>
      <c r="H18" s="15" t="s">
        <v>532</v>
      </c>
      <c r="I18" s="15" t="s">
        <v>533</v>
      </c>
      <c r="J18" s="15" t="s">
        <v>534</v>
      </c>
      <c r="K18" s="15" t="s">
        <v>535</v>
      </c>
      <c r="L18" s="15" t="s">
        <v>213</v>
      </c>
      <c r="M18" s="15" t="s">
        <v>207</v>
      </c>
      <c r="N18" s="15">
        <v>465670331</v>
      </c>
      <c r="O18" s="15" t="s">
        <v>536</v>
      </c>
      <c r="P18" s="15" t="s">
        <v>537</v>
      </c>
      <c r="Q18" s="15" t="s">
        <v>538</v>
      </c>
      <c r="R18" s="15" t="s">
        <v>221</v>
      </c>
      <c r="S18" s="15" t="s">
        <v>218</v>
      </c>
      <c r="T18" s="15">
        <v>465670333</v>
      </c>
      <c r="U18" s="15" t="s">
        <v>539</v>
      </c>
      <c r="V18" s="15"/>
      <c r="W18" s="15"/>
      <c r="X18" s="15"/>
      <c r="Y18" s="15"/>
      <c r="Z18" s="15"/>
      <c r="AA18" s="15"/>
      <c r="AB18" s="15" t="s">
        <v>538</v>
      </c>
      <c r="AC18" s="15" t="s">
        <v>221</v>
      </c>
      <c r="AD18" s="15" t="s">
        <v>218</v>
      </c>
      <c r="AE18" s="15">
        <v>465670333</v>
      </c>
      <c r="AF18" s="15" t="s">
        <v>539</v>
      </c>
      <c r="AG18" s="28" t="s">
        <v>588</v>
      </c>
      <c r="AH18" s="15">
        <v>2</v>
      </c>
      <c r="AI18" s="15">
        <v>1</v>
      </c>
      <c r="AJ18" s="21">
        <f t="shared" si="0"/>
        <v>3</v>
      </c>
      <c r="AK18" s="15">
        <v>0</v>
      </c>
      <c r="AL18" s="21">
        <f t="shared" si="1"/>
        <v>3</v>
      </c>
      <c r="AM18" s="15">
        <v>2</v>
      </c>
      <c r="AN18" s="28">
        <v>2</v>
      </c>
      <c r="AO18" s="15">
        <v>1</v>
      </c>
      <c r="AP18" s="28">
        <v>1</v>
      </c>
      <c r="AQ18" s="21">
        <f t="shared" si="2"/>
        <v>3</v>
      </c>
      <c r="AR18" s="28">
        <f t="shared" si="3"/>
        <v>3</v>
      </c>
      <c r="AS18" s="15">
        <v>0</v>
      </c>
      <c r="AT18" s="15">
        <v>0</v>
      </c>
      <c r="AU18" s="21">
        <f t="shared" si="4"/>
        <v>3</v>
      </c>
      <c r="AV18" s="28">
        <f t="shared" si="5"/>
        <v>3</v>
      </c>
      <c r="AW18" s="15">
        <v>0</v>
      </c>
      <c r="AX18" s="15">
        <v>2</v>
      </c>
      <c r="AY18" s="15">
        <v>0</v>
      </c>
      <c r="AZ18" s="15">
        <v>0</v>
      </c>
      <c r="BA18" s="21">
        <f t="shared" si="6"/>
        <v>2</v>
      </c>
      <c r="BB18" s="15">
        <v>0</v>
      </c>
      <c r="BC18" s="15">
        <v>0</v>
      </c>
      <c r="BD18" s="15">
        <v>0</v>
      </c>
      <c r="BE18" s="15">
        <v>2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v>2</v>
      </c>
      <c r="BL18" s="15">
        <v>0</v>
      </c>
      <c r="BM18" s="15">
        <v>0</v>
      </c>
      <c r="BN18" s="15">
        <v>0</v>
      </c>
      <c r="BO18" s="15">
        <v>2</v>
      </c>
      <c r="BP18" s="15">
        <v>0</v>
      </c>
      <c r="BQ18" s="15">
        <v>0</v>
      </c>
      <c r="BR18" s="15">
        <v>1</v>
      </c>
      <c r="BS18" s="15">
        <v>1</v>
      </c>
      <c r="BT18" s="15">
        <v>3</v>
      </c>
      <c r="BU18" s="15">
        <v>1</v>
      </c>
      <c r="BV18" s="15">
        <v>0</v>
      </c>
      <c r="BW18" s="15">
        <v>1</v>
      </c>
      <c r="BX18" s="15">
        <v>0</v>
      </c>
      <c r="BY18" s="15">
        <v>1</v>
      </c>
      <c r="BZ18" s="15">
        <v>0</v>
      </c>
      <c r="CA18" s="15">
        <v>1.6</v>
      </c>
      <c r="CB18" s="15">
        <v>1</v>
      </c>
      <c r="CC18" s="15">
        <v>1</v>
      </c>
      <c r="CD18" s="15">
        <v>1</v>
      </c>
      <c r="CE18" s="15">
        <v>0.2</v>
      </c>
      <c r="CF18" s="15">
        <v>0.3</v>
      </c>
      <c r="CG18" s="15">
        <v>0.2</v>
      </c>
      <c r="CH18" s="15">
        <v>0.3</v>
      </c>
      <c r="CI18" s="15">
        <v>0.2</v>
      </c>
      <c r="CJ18" s="15">
        <v>0</v>
      </c>
      <c r="CK18" s="15">
        <v>0</v>
      </c>
      <c r="CL18" s="15">
        <v>0</v>
      </c>
      <c r="CM18" s="15">
        <v>0</v>
      </c>
      <c r="CN18" s="15">
        <v>0</v>
      </c>
      <c r="CO18" s="15">
        <v>0.1</v>
      </c>
      <c r="CP18" s="15">
        <v>0</v>
      </c>
      <c r="CQ18" s="15">
        <v>0</v>
      </c>
      <c r="CR18" s="15"/>
      <c r="CS18" s="15">
        <v>0</v>
      </c>
      <c r="CT18" s="15">
        <v>0</v>
      </c>
      <c r="CU18" s="15">
        <v>0</v>
      </c>
      <c r="CV18" s="15">
        <v>0.3</v>
      </c>
      <c r="CW18" s="15">
        <v>0</v>
      </c>
      <c r="CX18" s="15">
        <v>0</v>
      </c>
      <c r="CY18" s="28">
        <f t="shared" si="7"/>
        <v>1.6</v>
      </c>
      <c r="CZ18" s="28">
        <f t="shared" si="8"/>
        <v>0</v>
      </c>
      <c r="DA18" s="28">
        <f t="shared" si="9"/>
        <v>1.6</v>
      </c>
      <c r="DB18" s="28">
        <f t="shared" si="10"/>
        <v>1.6</v>
      </c>
      <c r="DC18" s="15">
        <v>1</v>
      </c>
      <c r="DD18" s="15">
        <v>1</v>
      </c>
      <c r="DE18" s="15" t="s">
        <v>540</v>
      </c>
      <c r="DF18" s="15">
        <v>0</v>
      </c>
      <c r="DG18" s="15">
        <v>0</v>
      </c>
      <c r="DH18" s="15"/>
      <c r="DI18" s="15" t="s">
        <v>541</v>
      </c>
      <c r="DJ18" s="15" t="s">
        <v>553</v>
      </c>
      <c r="DK18" s="15" t="s">
        <v>542</v>
      </c>
      <c r="DL18" s="15">
        <v>0</v>
      </c>
      <c r="DM18" s="15">
        <v>0</v>
      </c>
      <c r="DN18" s="15"/>
      <c r="DO18" s="15">
        <v>0</v>
      </c>
      <c r="DP18" s="15">
        <v>0</v>
      </c>
      <c r="DQ18" s="15">
        <v>0</v>
      </c>
      <c r="DR18" s="15">
        <v>0</v>
      </c>
      <c r="DS18" s="15">
        <v>0</v>
      </c>
      <c r="DT18" s="15">
        <v>0</v>
      </c>
      <c r="DU18" s="15">
        <v>3</v>
      </c>
      <c r="DV18" s="15">
        <v>0</v>
      </c>
      <c r="DW18" s="15">
        <v>2</v>
      </c>
      <c r="DX18" s="21">
        <f t="shared" si="11"/>
        <v>3</v>
      </c>
      <c r="DY18" s="21">
        <f t="shared" si="12"/>
        <v>0</v>
      </c>
      <c r="DZ18" s="21">
        <f t="shared" si="13"/>
        <v>2</v>
      </c>
      <c r="EA18" s="15">
        <v>1</v>
      </c>
      <c r="EB18" s="15">
        <v>0</v>
      </c>
      <c r="EC18" s="15">
        <v>0</v>
      </c>
      <c r="ED18" s="15">
        <v>1</v>
      </c>
      <c r="EE18" s="15">
        <v>0</v>
      </c>
      <c r="EF18" s="15">
        <v>5</v>
      </c>
      <c r="EG18" s="21">
        <f t="shared" si="14"/>
        <v>2</v>
      </c>
      <c r="EH18" s="21">
        <f t="shared" si="15"/>
        <v>0</v>
      </c>
      <c r="EI18" s="21">
        <f t="shared" si="16"/>
        <v>5</v>
      </c>
      <c r="EJ18" s="21">
        <f t="shared" si="17"/>
        <v>5</v>
      </c>
      <c r="EK18" s="21">
        <f t="shared" si="18"/>
        <v>0</v>
      </c>
      <c r="EL18" s="21">
        <f t="shared" si="19"/>
        <v>7</v>
      </c>
      <c r="EM18" s="15">
        <v>0</v>
      </c>
      <c r="EN18" s="15">
        <v>0</v>
      </c>
      <c r="EO18" s="15">
        <v>7</v>
      </c>
      <c r="EP18" s="15">
        <v>0</v>
      </c>
      <c r="EQ18" s="21">
        <f t="shared" si="20"/>
        <v>7</v>
      </c>
      <c r="ER18" s="21">
        <f t="shared" si="21"/>
        <v>0</v>
      </c>
      <c r="ES18" s="15">
        <v>0</v>
      </c>
      <c r="ET18" s="15">
        <v>0</v>
      </c>
      <c r="EU18" s="15">
        <v>5</v>
      </c>
      <c r="EV18" s="15">
        <v>0</v>
      </c>
      <c r="EW18" s="21">
        <f t="shared" si="22"/>
        <v>5</v>
      </c>
      <c r="EX18" s="21">
        <f t="shared" si="37"/>
        <v>0</v>
      </c>
      <c r="EY18" s="21">
        <f t="shared" si="23"/>
        <v>12</v>
      </c>
      <c r="EZ18" s="21">
        <f t="shared" si="24"/>
        <v>0</v>
      </c>
      <c r="FA18" s="15">
        <v>0</v>
      </c>
      <c r="FB18" s="15">
        <v>0</v>
      </c>
      <c r="FC18" s="21">
        <f t="shared" si="25"/>
        <v>0</v>
      </c>
      <c r="FD18" s="15">
        <v>0</v>
      </c>
      <c r="FE18" s="15">
        <v>6</v>
      </c>
      <c r="FF18" s="15">
        <v>0</v>
      </c>
      <c r="FG18" s="15">
        <v>0</v>
      </c>
      <c r="FH18" s="15">
        <v>1</v>
      </c>
      <c r="FI18" s="15">
        <v>0</v>
      </c>
      <c r="FJ18" s="15">
        <v>10</v>
      </c>
      <c r="FK18" s="15">
        <v>10</v>
      </c>
      <c r="FL18" s="15">
        <v>0</v>
      </c>
      <c r="FM18" s="15">
        <v>0</v>
      </c>
      <c r="FN18" s="15">
        <v>0</v>
      </c>
      <c r="FO18" s="15">
        <v>0</v>
      </c>
      <c r="FP18" s="15">
        <v>0</v>
      </c>
      <c r="FQ18" s="15">
        <v>85</v>
      </c>
      <c r="FR18" s="15">
        <v>4</v>
      </c>
      <c r="FS18" s="21">
        <f t="shared" si="26"/>
        <v>17</v>
      </c>
      <c r="FT18" s="15">
        <v>0</v>
      </c>
      <c r="FU18" s="15">
        <v>0</v>
      </c>
      <c r="FV18" s="15">
        <v>0</v>
      </c>
      <c r="FW18" s="15">
        <v>0</v>
      </c>
      <c r="FX18" s="15">
        <v>0</v>
      </c>
      <c r="FY18" s="15">
        <v>0</v>
      </c>
      <c r="FZ18" s="15">
        <v>0</v>
      </c>
      <c r="GA18" s="15">
        <v>0</v>
      </c>
      <c r="GB18" s="15">
        <v>0</v>
      </c>
      <c r="GC18" s="15">
        <v>0</v>
      </c>
      <c r="GD18" s="15">
        <v>0</v>
      </c>
      <c r="GE18" s="15">
        <v>0</v>
      </c>
      <c r="GF18" s="15">
        <v>0</v>
      </c>
      <c r="GG18" s="15">
        <v>0</v>
      </c>
      <c r="GH18" s="15">
        <v>0</v>
      </c>
      <c r="GI18" s="15">
        <v>0</v>
      </c>
      <c r="GJ18" s="15">
        <v>0</v>
      </c>
      <c r="GK18" s="15">
        <v>0</v>
      </c>
      <c r="GL18" s="15">
        <v>0</v>
      </c>
      <c r="GM18" s="15">
        <v>0</v>
      </c>
      <c r="GN18" s="15">
        <v>0</v>
      </c>
      <c r="GO18" s="15">
        <v>0</v>
      </c>
      <c r="GP18" s="15">
        <v>0</v>
      </c>
      <c r="GQ18" s="15">
        <v>0</v>
      </c>
      <c r="GR18" s="15">
        <v>0</v>
      </c>
      <c r="GS18" s="15">
        <v>0</v>
      </c>
      <c r="GT18" s="15">
        <v>0</v>
      </c>
      <c r="GU18" s="15">
        <v>0</v>
      </c>
      <c r="GV18" s="15">
        <v>0</v>
      </c>
      <c r="GW18" s="15">
        <v>0</v>
      </c>
      <c r="GX18" s="15">
        <v>1</v>
      </c>
      <c r="GY18" s="15" t="s">
        <v>543</v>
      </c>
      <c r="GZ18" s="15" t="s">
        <v>251</v>
      </c>
      <c r="HA18" s="15">
        <v>2</v>
      </c>
      <c r="HB18" s="15">
        <v>0</v>
      </c>
      <c r="HC18" s="15" t="s">
        <v>544</v>
      </c>
      <c r="HD18" s="15" t="s">
        <v>251</v>
      </c>
      <c r="HE18" s="15">
        <v>1</v>
      </c>
      <c r="HF18" s="15">
        <v>1</v>
      </c>
      <c r="HG18" s="15">
        <v>0</v>
      </c>
      <c r="HH18" s="15">
        <v>0</v>
      </c>
      <c r="HI18" s="15">
        <v>0</v>
      </c>
      <c r="HJ18" s="15">
        <v>2</v>
      </c>
      <c r="HK18" s="15">
        <v>0</v>
      </c>
      <c r="HL18" s="15" t="s">
        <v>545</v>
      </c>
      <c r="HM18" s="15" t="s">
        <v>546</v>
      </c>
      <c r="HN18" s="15">
        <v>1</v>
      </c>
      <c r="HO18" s="15">
        <v>0</v>
      </c>
      <c r="HP18" s="15">
        <v>1</v>
      </c>
      <c r="HQ18" s="15" t="s">
        <v>215</v>
      </c>
      <c r="HR18" s="15">
        <v>3</v>
      </c>
      <c r="HS18" s="15"/>
      <c r="HT18" s="15">
        <v>0</v>
      </c>
      <c r="HU18" s="15">
        <v>0</v>
      </c>
      <c r="HV18" s="15">
        <v>1</v>
      </c>
      <c r="HW18" s="15">
        <v>0</v>
      </c>
      <c r="HX18" s="15">
        <v>0</v>
      </c>
      <c r="HY18" s="15">
        <v>0</v>
      </c>
      <c r="HZ18" s="15">
        <v>0</v>
      </c>
      <c r="IA18" s="15">
        <v>0</v>
      </c>
      <c r="IB18" s="15">
        <v>0</v>
      </c>
      <c r="IC18" s="15">
        <v>0</v>
      </c>
      <c r="ID18" s="15">
        <v>6</v>
      </c>
      <c r="IE18" s="15">
        <v>0</v>
      </c>
      <c r="IF18" s="15">
        <v>2</v>
      </c>
      <c r="IG18" s="15">
        <v>0</v>
      </c>
      <c r="IH18" s="15" t="s">
        <v>547</v>
      </c>
      <c r="II18" s="15">
        <v>0</v>
      </c>
      <c r="IJ18" s="25">
        <v>28000</v>
      </c>
      <c r="IK18" s="15">
        <v>282</v>
      </c>
      <c r="IL18" s="25">
        <v>6000</v>
      </c>
      <c r="IM18" s="15">
        <v>17</v>
      </c>
      <c r="IN18" s="15">
        <v>3</v>
      </c>
      <c r="IO18" s="15">
        <v>1</v>
      </c>
      <c r="IP18" s="15">
        <v>27</v>
      </c>
      <c r="IQ18" s="15">
        <v>13</v>
      </c>
      <c r="IR18" s="15">
        <v>14</v>
      </c>
      <c r="IS18" s="15">
        <v>27</v>
      </c>
      <c r="IT18" s="15">
        <v>0</v>
      </c>
      <c r="IU18" s="15">
        <v>2</v>
      </c>
      <c r="IV18" s="15">
        <v>48</v>
      </c>
      <c r="IW18" s="15">
        <v>1</v>
      </c>
      <c r="IX18" s="15">
        <v>100</v>
      </c>
      <c r="IY18" s="47">
        <v>29253</v>
      </c>
      <c r="IZ18" s="7">
        <v>281.44569599999994</v>
      </c>
      <c r="JA18" s="47">
        <v>6077</v>
      </c>
      <c r="JB18" s="7">
        <v>16.909085999999999</v>
      </c>
      <c r="JC18" s="47">
        <v>3</v>
      </c>
      <c r="JD18" s="47">
        <v>3</v>
      </c>
      <c r="JE18" s="47">
        <v>27</v>
      </c>
      <c r="JF18" s="47">
        <v>13</v>
      </c>
      <c r="JG18" s="47">
        <v>14</v>
      </c>
      <c r="JH18" s="47">
        <v>27</v>
      </c>
      <c r="JI18" s="47">
        <v>0</v>
      </c>
      <c r="JJ18" s="47">
        <v>48.148148148148145</v>
      </c>
      <c r="JK18" s="47">
        <v>40.319749640086883</v>
      </c>
      <c r="JL18" s="47">
        <v>100</v>
      </c>
      <c r="JM18" s="47">
        <v>99.979286945642286</v>
      </c>
      <c r="JN18" s="35">
        <f t="shared" si="27"/>
        <v>56.666666666666671</v>
      </c>
      <c r="JO18" s="31">
        <f t="shared" si="39"/>
        <v>35</v>
      </c>
      <c r="JP18" s="37">
        <v>2</v>
      </c>
      <c r="JQ18" s="34">
        <f t="shared" si="28"/>
        <v>3</v>
      </c>
      <c r="JR18" s="36">
        <f t="shared" si="29"/>
        <v>1</v>
      </c>
      <c r="JS18" s="38">
        <f t="shared" si="30"/>
        <v>27</v>
      </c>
      <c r="JT18" s="40">
        <v>99.979286945642286</v>
      </c>
      <c r="JU18" s="40">
        <f t="shared" si="31"/>
        <v>99.979286945642286</v>
      </c>
      <c r="JV18" s="42">
        <f t="shared" si="32"/>
        <v>0</v>
      </c>
      <c r="JW18" s="38">
        <f t="shared" si="33"/>
        <v>27</v>
      </c>
      <c r="JX18" s="39">
        <v>5</v>
      </c>
      <c r="JY18" s="37">
        <v>5</v>
      </c>
      <c r="JZ18" s="53">
        <f t="shared" si="34"/>
        <v>5.666666666666667</v>
      </c>
      <c r="KA18" s="37">
        <f t="shared" si="35"/>
        <v>0</v>
      </c>
      <c r="KB18" s="52">
        <f t="shared" si="38"/>
        <v>0</v>
      </c>
    </row>
  </sheetData>
  <sortState ref="A4:XFD209">
    <sortCondition ref="A4:A209"/>
  </sortState>
  <mergeCells count="30">
    <mergeCell ref="JT1:JV1"/>
    <mergeCell ref="JP1:JR1"/>
    <mergeCell ref="KA1:KB1"/>
    <mergeCell ref="IY1:JM1"/>
    <mergeCell ref="FT1:GM1"/>
    <mergeCell ref="GN1:GT1"/>
    <mergeCell ref="GU1:GW1"/>
    <mergeCell ref="GX1:HD1"/>
    <mergeCell ref="HE1:HI1"/>
    <mergeCell ref="DC1:DI1"/>
    <mergeCell ref="DJ1:DN1"/>
    <mergeCell ref="CS1:CU1"/>
    <mergeCell ref="HJ1:II1"/>
    <mergeCell ref="IJ1:IX1"/>
    <mergeCell ref="DO1:DQ1"/>
    <mergeCell ref="DR1:FS1"/>
    <mergeCell ref="CV1:CX1"/>
    <mergeCell ref="CY1:DB1"/>
    <mergeCell ref="A1:A2"/>
    <mergeCell ref="B1:B2"/>
    <mergeCell ref="C1:AF1"/>
    <mergeCell ref="CP1:CR1"/>
    <mergeCell ref="AH1:AL1"/>
    <mergeCell ref="AM1:AV1"/>
    <mergeCell ref="AW1:BA1"/>
    <mergeCell ref="BB1:BH1"/>
    <mergeCell ref="BI1:BK1"/>
    <mergeCell ref="BL1:BQ1"/>
    <mergeCell ref="BR1:CD1"/>
    <mergeCell ref="CE1:CO1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 - Dotazník pro ÚÚP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2012-03-27T08:26:45Z</dcterms:created>
  <dcterms:modified xsi:type="dcterms:W3CDTF">2012-09-03T08:19:21Z</dcterms:modified>
</cp:coreProperties>
</file>