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11250" tabRatio="907"/>
  </bookViews>
  <sheets>
    <sheet name="B - Dotazník pro ÚÚP" sheetId="1" r:id="rId1"/>
  </sheets>
  <definedNames>
    <definedName name="_xlnm._FilterDatabase" localSheetId="0" hidden="1">'B - Dotazník pro ÚÚP'!$A$3:$KB$10</definedName>
  </definedNames>
  <calcPr calcId="145621"/>
</workbook>
</file>

<file path=xl/calcChain.xml><?xml version="1.0" encoding="utf-8"?>
<calcChain xmlns="http://schemas.openxmlformats.org/spreadsheetml/2006/main">
  <c r="JW4" i="1" l="1"/>
  <c r="JW5" i="1"/>
  <c r="JW6" i="1"/>
  <c r="JW7" i="1"/>
  <c r="JW8" i="1"/>
  <c r="JW9" i="1"/>
  <c r="JW10" i="1"/>
  <c r="JU4" i="1"/>
  <c r="JV4" i="1" s="1"/>
  <c r="JU5" i="1"/>
  <c r="JV5" i="1" s="1"/>
  <c r="JU6" i="1"/>
  <c r="JV6" i="1" s="1"/>
  <c r="JU7" i="1"/>
  <c r="JV7" i="1" s="1"/>
  <c r="JU8" i="1"/>
  <c r="JV8" i="1" s="1"/>
  <c r="JU9" i="1"/>
  <c r="JV9" i="1" s="1"/>
  <c r="JU10" i="1"/>
  <c r="JV10" i="1" s="1"/>
  <c r="JQ4" i="1"/>
  <c r="JR4" i="1" s="1"/>
  <c r="JQ5" i="1"/>
  <c r="JR5" i="1" s="1"/>
  <c r="JQ6" i="1"/>
  <c r="JR6" i="1" s="1"/>
  <c r="JQ7" i="1"/>
  <c r="JR7" i="1" s="1"/>
  <c r="JQ8" i="1"/>
  <c r="JR8" i="1" s="1"/>
  <c r="JQ9" i="1"/>
  <c r="JR9" i="1" s="1"/>
  <c r="JQ10" i="1"/>
  <c r="JR10" i="1" s="1"/>
  <c r="JS4" i="1"/>
  <c r="JS5" i="1"/>
  <c r="JS6" i="1"/>
  <c r="JS7" i="1"/>
  <c r="JS8" i="1"/>
  <c r="JS9" i="1"/>
  <c r="JS10" i="1"/>
  <c r="KB4" i="1" l="1"/>
  <c r="KB5" i="1"/>
  <c r="KB6" i="1"/>
  <c r="KB7" i="1"/>
  <c r="KB9" i="1"/>
  <c r="KB10" i="1"/>
  <c r="KA4" i="1"/>
  <c r="KA5" i="1"/>
  <c r="KA6" i="1"/>
  <c r="KA7" i="1"/>
  <c r="KA8" i="1"/>
  <c r="KA9" i="1"/>
  <c r="KA10" i="1"/>
  <c r="FC10" i="1" l="1"/>
  <c r="EX10" i="1"/>
  <c r="EW10" i="1"/>
  <c r="ER10" i="1"/>
  <c r="EQ10" i="1"/>
  <c r="EI10" i="1"/>
  <c r="EH10" i="1"/>
  <c r="EG10" i="1"/>
  <c r="DZ10" i="1"/>
  <c r="DY10" i="1"/>
  <c r="DX10" i="1"/>
  <c r="CZ10" i="1"/>
  <c r="CY10" i="1"/>
  <c r="BA10" i="1"/>
  <c r="AR10" i="1"/>
  <c r="AV10" i="1" s="1"/>
  <c r="AQ10" i="1"/>
  <c r="AU10" i="1" s="1"/>
  <c r="AJ10" i="1"/>
  <c r="AL10" i="1" s="1"/>
  <c r="FC9" i="1"/>
  <c r="EX9" i="1"/>
  <c r="EW9" i="1"/>
  <c r="ER9" i="1"/>
  <c r="EQ9" i="1"/>
  <c r="EI9" i="1"/>
  <c r="EH9" i="1"/>
  <c r="EG9" i="1"/>
  <c r="DZ9" i="1"/>
  <c r="DY9" i="1"/>
  <c r="DX9" i="1"/>
  <c r="CZ9" i="1"/>
  <c r="CY9" i="1"/>
  <c r="BA9" i="1"/>
  <c r="AR9" i="1"/>
  <c r="AV9" i="1" s="1"/>
  <c r="AQ9" i="1"/>
  <c r="AU9" i="1" s="1"/>
  <c r="AJ9" i="1"/>
  <c r="AL9" i="1" s="1"/>
  <c r="FC8" i="1"/>
  <c r="EX8" i="1"/>
  <c r="EW8" i="1"/>
  <c r="ER8" i="1"/>
  <c r="EQ8" i="1"/>
  <c r="EI8" i="1"/>
  <c r="EH8" i="1"/>
  <c r="EG8" i="1"/>
  <c r="DZ8" i="1"/>
  <c r="DY8" i="1"/>
  <c r="DX8" i="1"/>
  <c r="CZ8" i="1"/>
  <c r="CY8" i="1"/>
  <c r="BA8" i="1"/>
  <c r="AR8" i="1"/>
  <c r="AV8" i="1" s="1"/>
  <c r="AQ8" i="1"/>
  <c r="AU8" i="1" s="1"/>
  <c r="AJ8" i="1"/>
  <c r="AL8" i="1" s="1"/>
  <c r="FC7" i="1"/>
  <c r="EX7" i="1"/>
  <c r="EW7" i="1"/>
  <c r="ER7" i="1"/>
  <c r="EQ7" i="1"/>
  <c r="EI7" i="1"/>
  <c r="EH7" i="1"/>
  <c r="EG7" i="1"/>
  <c r="DZ7" i="1"/>
  <c r="DY7" i="1"/>
  <c r="DX7" i="1"/>
  <c r="CZ7" i="1"/>
  <c r="CY7" i="1"/>
  <c r="BA7" i="1"/>
  <c r="AR7" i="1"/>
  <c r="AV7" i="1" s="1"/>
  <c r="AQ7" i="1"/>
  <c r="AU7" i="1" s="1"/>
  <c r="AJ7" i="1"/>
  <c r="AL7" i="1" s="1"/>
  <c r="FC6" i="1"/>
  <c r="EX6" i="1"/>
  <c r="EW6" i="1"/>
  <c r="ER6" i="1"/>
  <c r="EQ6" i="1"/>
  <c r="EI6" i="1"/>
  <c r="EH6" i="1"/>
  <c r="EG6" i="1"/>
  <c r="DZ6" i="1"/>
  <c r="DY6" i="1"/>
  <c r="DX6" i="1"/>
  <c r="CZ6" i="1"/>
  <c r="CY6" i="1"/>
  <c r="BA6" i="1"/>
  <c r="AR6" i="1"/>
  <c r="AV6" i="1" s="1"/>
  <c r="AQ6" i="1"/>
  <c r="AU6" i="1" s="1"/>
  <c r="AJ6" i="1"/>
  <c r="AL6" i="1" s="1"/>
  <c r="FC5" i="1"/>
  <c r="EX5" i="1"/>
  <c r="EW5" i="1"/>
  <c r="ER5" i="1"/>
  <c r="EQ5" i="1"/>
  <c r="EI5" i="1"/>
  <c r="EH5" i="1"/>
  <c r="EG5" i="1"/>
  <c r="DZ5" i="1"/>
  <c r="DY5" i="1"/>
  <c r="DX5" i="1"/>
  <c r="CZ5" i="1"/>
  <c r="CY5" i="1"/>
  <c r="BA5" i="1"/>
  <c r="AR5" i="1"/>
  <c r="AV5" i="1" s="1"/>
  <c r="AQ5" i="1"/>
  <c r="AU5" i="1" s="1"/>
  <c r="AJ5" i="1"/>
  <c r="AL5" i="1" s="1"/>
  <c r="FC4" i="1"/>
  <c r="EX4" i="1"/>
  <c r="EW4" i="1"/>
  <c r="ER4" i="1"/>
  <c r="EQ4" i="1"/>
  <c r="EI4" i="1"/>
  <c r="EH4" i="1"/>
  <c r="EG4" i="1"/>
  <c r="DZ4" i="1"/>
  <c r="DY4" i="1"/>
  <c r="DX4" i="1"/>
  <c r="CZ4" i="1"/>
  <c r="CY4" i="1"/>
  <c r="BA4" i="1"/>
  <c r="AR4" i="1"/>
  <c r="AV4" i="1" s="1"/>
  <c r="AQ4" i="1"/>
  <c r="AU4" i="1" s="1"/>
  <c r="AJ4" i="1"/>
  <c r="AL4" i="1" s="1"/>
  <c r="EL4" i="1" l="1"/>
  <c r="JO4" i="1" s="1"/>
  <c r="EZ9" i="1"/>
  <c r="DB4" i="1"/>
  <c r="EY10" i="1"/>
  <c r="EJ5" i="1"/>
  <c r="EZ6" i="1"/>
  <c r="DA7" i="1"/>
  <c r="EJ7" i="1"/>
  <c r="EZ8" i="1"/>
  <c r="EY4" i="1"/>
  <c r="EK5" i="1"/>
  <c r="EJ6" i="1"/>
  <c r="EJ10" i="1"/>
  <c r="EJ4" i="1"/>
  <c r="EK6" i="1"/>
  <c r="DB7" i="1"/>
  <c r="EY7" i="1"/>
  <c r="EL9" i="1"/>
  <c r="JO9" i="1" s="1"/>
  <c r="EZ4" i="1"/>
  <c r="EL6" i="1"/>
  <c r="JO6" i="1" s="1"/>
  <c r="EY9" i="1"/>
  <c r="EJ9" i="1"/>
  <c r="DA4" i="1"/>
  <c r="EZ10" i="1"/>
  <c r="EZ7" i="1"/>
  <c r="EZ5" i="1"/>
  <c r="DA6" i="1"/>
  <c r="EJ8" i="1"/>
  <c r="EL10" i="1"/>
  <c r="JO10" i="1" s="1"/>
  <c r="DB9" i="1"/>
  <c r="DA9" i="1"/>
  <c r="EK4" i="1"/>
  <c r="EL7" i="1"/>
  <c r="JO7" i="1" s="1"/>
  <c r="EL8" i="1"/>
  <c r="JO8" i="1" s="1"/>
  <c r="EL5" i="1"/>
  <c r="EY8" i="1"/>
  <c r="EY6" i="1"/>
  <c r="EK7" i="1"/>
  <c r="EK8" i="1"/>
  <c r="EK10" i="1"/>
  <c r="EY5" i="1"/>
  <c r="DA8" i="1"/>
  <c r="DB8" i="1"/>
  <c r="DB6" i="1"/>
  <c r="DB10" i="1"/>
  <c r="DA10" i="1"/>
  <c r="DB5" i="1"/>
  <c r="DA5" i="1"/>
  <c r="EK9" i="1"/>
  <c r="FS5" i="1" l="1"/>
  <c r="FS10" i="1"/>
  <c r="FS6" i="1"/>
  <c r="FS9" i="1"/>
  <c r="FS4" i="1"/>
  <c r="FS7" i="1"/>
  <c r="FS8" i="1"/>
  <c r="JN9" i="1" l="1"/>
  <c r="JZ9" i="1"/>
  <c r="JN10" i="1"/>
  <c r="JZ10" i="1"/>
  <c r="JN4" i="1"/>
  <c r="JZ4" i="1"/>
  <c r="JN7" i="1"/>
  <c r="JZ7" i="1"/>
  <c r="JN5" i="1"/>
  <c r="JZ5" i="1"/>
  <c r="JN6" i="1"/>
  <c r="JZ6" i="1"/>
  <c r="JN8" i="1"/>
  <c r="JZ8" i="1"/>
</calcChain>
</file>

<file path=xl/sharedStrings.xml><?xml version="1.0" encoding="utf-8"?>
<sst xmlns="http://schemas.openxmlformats.org/spreadsheetml/2006/main" count="548" uniqueCount="490">
  <si>
    <t>Kraj</t>
  </si>
  <si>
    <t>Identifikační údaje</t>
  </si>
  <si>
    <t>Název úřadu obce s rozšířenou působností</t>
  </si>
  <si>
    <t>Ulice</t>
  </si>
  <si>
    <t>Obec</t>
  </si>
  <si>
    <t>PSČ (bez mezery)</t>
  </si>
  <si>
    <t>ID datové schránky</t>
  </si>
  <si>
    <t>Podatelna-email</t>
  </si>
  <si>
    <t>Odbor</t>
  </si>
  <si>
    <t>Vedoucí odboru - příjmení</t>
  </si>
  <si>
    <t>Vedoucí odboru - jméno</t>
  </si>
  <si>
    <t>Vedoucí odboru - titul</t>
  </si>
  <si>
    <t>Vedoucí odboru - telefon (bez mezer)</t>
  </si>
  <si>
    <t>Vedoucí odboru - email</t>
  </si>
  <si>
    <t>Oddělení 1</t>
  </si>
  <si>
    <t>Vedoucí oddělení 1 - příjmení</t>
  </si>
  <si>
    <t>Vedoucí oddělení 1 - jméno</t>
  </si>
  <si>
    <t>Vedoucí oddělení 1 - titul</t>
  </si>
  <si>
    <t>Vedoucí oddělení 1 - telefon (bez mezer)</t>
  </si>
  <si>
    <t>Vedoucí oddělení 1 - email</t>
  </si>
  <si>
    <t>Oddělení 2</t>
  </si>
  <si>
    <t>Vedoucí oddělení 2 - příjmení</t>
  </si>
  <si>
    <t>Vedoucí oddělení 2 - jméno</t>
  </si>
  <si>
    <t>Vedoucí oddělení 2 - titul</t>
  </si>
  <si>
    <t>Vedoucí oddělení 2 - telefon (bez mezer)</t>
  </si>
  <si>
    <t>Vedoucí oddělení 2 - email</t>
  </si>
  <si>
    <t>Kontaktní osoba - příjmení</t>
  </si>
  <si>
    <t>Kontaktní osoba - jméno</t>
  </si>
  <si>
    <t>Kontaktní osoba - titul</t>
  </si>
  <si>
    <t>Kontaktní osoba - telefon (bez mezer)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</si>
  <si>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</si>
  <si>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</si>
  <si>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</si>
  <si>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Počet ostatních zaměstnanců, kteří nejsou úředníky</t>
  </si>
  <si>
    <t>Pracovní úvazky zaměstnanců útvaru - součtem pracovních úvazků se rozumí součet všech celých, polovičních a zkrácených pracovních úvazků</t>
  </si>
  <si>
    <t>Součet pracovních úvazků úředníků splňujících kvalifikační požadavky pro výkon územně plánovací činnosti - plánovaný</t>
  </si>
  <si>
    <t>Součet pracovních úvazků úředníků splňujících kvalifikační požadavky pro výkon územně plánovací činnosti - skutečný</t>
  </si>
  <si>
    <t>Součet pracovních úvazků ostatních úředníků - plánovaný</t>
  </si>
  <si>
    <t>Součet pracovních úvazků ostatních úředníků - skutečný</t>
  </si>
  <si>
    <t>Součet pracovních úvazků ostatních zaměstnanců, kteří nejsou úředníky - plánovaný</t>
  </si>
  <si>
    <t>Součet pracovních úvazků ostatních zaměstnanců, kteří nejsou úředníky - skutečný</t>
  </si>
  <si>
    <t>Úředníci, kteří prokázali zvláštní odbornou způsobilost zkouškou</t>
  </si>
  <si>
    <t>Vykonanou do 11. 11. 2000 včetně</t>
  </si>
  <si>
    <t>Vykonanou v období od 12. 11. 2000 do 31. 12. 2005 včetně</t>
  </si>
  <si>
    <t>Vykonanou v období od 1. 1. 2006 do 31. 12. 2006 včetně</t>
  </si>
  <si>
    <t>Vykonanou od 1. 1. 2007 včetně</t>
  </si>
  <si>
    <t>Vzdělání úředníků - uvádí se počet úředníků, kteří dosáhli sledované vzdělání jako nejvyšší</t>
  </si>
  <si>
    <t>Střední bez maturitní zkoušky a základní</t>
  </si>
  <si>
    <t>Střední s maturitní zkouškou</t>
  </si>
  <si>
    <t>Vyšší odborné</t>
  </si>
  <si>
    <t>Vysokoškolské bakalářské</t>
  </si>
  <si>
    <t>Vysokoškolské magisterské (vč. doktorandského)</t>
  </si>
  <si>
    <t>Jiné</t>
  </si>
  <si>
    <t>Specifikujte</t>
  </si>
  <si>
    <t>Praxe úředníků - uvede se započitatelná praxe</t>
  </si>
  <si>
    <t>Do 5 let včetně</t>
  </si>
  <si>
    <t>Nad 5 do 10 let včetně</t>
  </si>
  <si>
    <t>Nad 10 let</t>
  </si>
  <si>
    <t>Zařazení úředníků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</si>
  <si>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</si>
  <si>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</si>
  <si>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</si>
  <si>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</si>
  <si>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</si>
  <si>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</si>
  <si>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</si>
  <si>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Součet pracovních úvazků úředníků, kteří aktivně spravují data, provádí analýzy a výstupy pro potřeby územního plánování v GIS a/nebo CAD a jsou zařazeni do útvaru</t>
  </si>
  <si>
    <t>Výkon přenesené působnosti úředníky splňujícími kvalifikační požadavky pro výkon územně plánovací činnosti - kvalifikovaný odhad</t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</si>
  <si>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</si>
  <si>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 a vymezení zastavěného území</t>
  </si>
  <si>
    <t>Součet pracovních úvazků, připadajících na pořizování územních studií</t>
  </si>
  <si>
    <t>Součet pracovních úvazků, připadajících na vydávání vyjádření nebo stanovisek nebo závazných stanovisek dotčeného orgánu</t>
  </si>
  <si>
    <t>Součet pracovních úvazků, připadajících na zpracování návrhů na vložení dat, resp. vkládání dat do evidence územně plánovací činnosti</t>
  </si>
  <si>
    <t>Součet pracovních úvazků, připadajících na činnosti dle stavebního zákona výše neuvedené</t>
  </si>
  <si>
    <t>Činnosti specifikujte.</t>
  </si>
  <si>
    <t>Součet pracovních úvazků, připadajících na výkon agendy podle zákona č. 106/1999 Sb.</t>
  </si>
  <si>
    <t>Součet pracovních úvazků, připadajících na činnosti vykonávané v přenesené působnosti dle jiných zákonů než stavebního zákona</t>
  </si>
  <si>
    <t>Součet pracovních úvazků, připadajících na řízení a vedení útvaru</t>
  </si>
  <si>
    <t>Podíl na výkonu přenesené působnosti ostatními úředníky - kvalifikovaný odhad</t>
  </si>
  <si>
    <t>Součet pracovních úvazků, připadajících na činnosti dle stavebního zákona</t>
  </si>
  <si>
    <t>Podíl na výkonu přenesené působnosti ostatními zaměstnanci - kvalifikovaný odhad</t>
  </si>
  <si>
    <t>Výkon samostatné působnosti - kvalifikovaný odhad</t>
  </si>
  <si>
    <t>Součet pracovních úvazků úředníků splňujících kvalifikační požadavky pro výkon územně plánovací činnosti připadajících na činnosti v samostatné působnosti</t>
  </si>
  <si>
    <t>Součet pracovních úvazků ostatních úředníků připadajících na činnosti v samostatné působnosti</t>
  </si>
  <si>
    <t>Součet pracovních úvazků ostatních zaměstnanců připadajících na činnosti v samostatné působnosti</t>
  </si>
  <si>
    <t>Součinnost s obcemi a dotčenými orgány</t>
  </si>
  <si>
    <t>Počet akcí</t>
  </si>
  <si>
    <t>Specifikujte témata těchto akcí</t>
  </si>
  <si>
    <t>Jakým způsobem zajišťuje útvar informovanost veřejnosti o své činnosti?</t>
  </si>
  <si>
    <t>Rada obcí</t>
  </si>
  <si>
    <t>Kdy byla ve správním obvodu úřadu zřízena Rada obcí pro udržitelný rozvoj území?</t>
  </si>
  <si>
    <t>Proč nebyla Rada obcí pro udržitelný rozvoj území zřízena?</t>
  </si>
  <si>
    <t>Pokud byla Rada obcí pro udržitelný rozvoj zrušena, uveďte ve kterém roce</t>
  </si>
  <si>
    <t>Proč byla Rada obcí pro udržitelný rozvoj území zrušena?</t>
  </si>
  <si>
    <t>Státní dozor zákona č. 183/2006 Sb., o územním plánování a stavebním řádu (stavební zákon), ve znění pozdějších předpisů, ve znění pozdějších předpisů</t>
  </si>
  <si>
    <t>Počet provedených úkonů podle § 171 odst. 1</t>
  </si>
  <si>
    <t>Počet výzev a rozhodnutí ukládajících povinnost zjednat nápravu - § 171 odst. 3</t>
  </si>
  <si>
    <t>Opakující se závažné nedostatky, jejich charakteristika a možné příčiny</t>
  </si>
  <si>
    <t>Pořizovatelská činnost podle zákona č. 183/2006 Sb., o územním plánování a stavebním řádu (stavební zákon), ve znění pozdějších předpisů</t>
  </si>
  <si>
    <t>Počet regulačních plánů pro vlastní obec, jejichž pořizování bylo zahájeno ve sledovaném roce - § 6 odst. 1 písm. a) a § 64 a násl.</t>
  </si>
  <si>
    <t>Počet územních studií pro vlastní obec, jejichž pořizování bylo zahájeno ve sledovaném roce - § 6 odst. 1 písm. b) a § 30 odst. 2</t>
  </si>
  <si>
    <t>Počet územních plánů pro ostatní obce ve správním území, jejichž pořizování bylo zahájeno ve sledovaném roce - § 6 odst. 1 písm. c) a § 46 a násl.</t>
  </si>
  <si>
    <t>Počet regulačních plánů pro ostatní obce ve správním území, jejichž pořizování bylo zahájeno ve sledovaném roce - § 6 odst. 1 písm. c) a § 64 a násl.</t>
  </si>
  <si>
    <t>Počet územních studií pro ostatní obce ve správním území, jejichž pořizování bylo zahájeno ve sledovaném roce - § 6 odst. 1 písm. c) a § 30 odst. 2</t>
  </si>
  <si>
    <t>Počet regulačních plánů pro vlastní obec, jejichž pořizování bylo zahájeno před sledovaným rokem - § 6 odst. 1 písm. a) a § 61 a násl.</t>
  </si>
  <si>
    <t>Počet územních studií pro vlastní obec, jejichž pořizování bylo zahájeno před sledovaným rokem - § 6 odst. 1 písm. b) a § 30 odst. 2</t>
  </si>
  <si>
    <t>Počet územních plánů pro ostatní obce ve správním území, jejichž pořizování bylo zahájeno před sledovaným rokem - § 6 odst. 1 písm. c) a § 46 a násl.</t>
  </si>
  <si>
    <t>Počet regulačních plánů pro ostatní obce ve správním území, jejichž pořizování bylo zahájeno před sledovaným rokem - § 6 odst. 1 písm. c) a § 61 a násl.</t>
  </si>
  <si>
    <t>Počet územních studií pro ostatní obce ve správním území, jejichž pořizování bylo zahájeno před sledovaným rokem - § 6 odst. 1 písm. c) a § 30 odst. 2</t>
  </si>
  <si>
    <t>Počet změn územního plánu pro vlastní obec, jejichž pořizování bylo zahájeno ve sledovaném roce - § 6 odst. 1 písm. a), § 46 a násl., § 55</t>
  </si>
  <si>
    <t>Počet změn regulačních plánů pro vlastní obec, jejichž pořizování bylo zahájeno ve sledovaném roce - § 6 odst. 1 písm. a), § 61 a násl. a § 71</t>
  </si>
  <si>
    <t>Počet změn územních plánů pro ostatní obce ve správním území, jejichž pořizování bylo zahájeno ve sledovaném roce - § 6 odst. 1 písm. c) a § 46 a násl.</t>
  </si>
  <si>
    <t>Počet změn regulačních plánů pro ostatní obce ve správním území, jejichž pořizování bylo zahájeno ve sledovaném roce - § 6 odst. 1 písm. c), § 61 a násl. a § 71</t>
  </si>
  <si>
    <t>Počet změn územního plánu pro vlastní obec, jejichž pořizování bylo zahájeno před sledovaným rokem - § 6 odst. 1 písm. a), § 46 a násl., § 55</t>
  </si>
  <si>
    <t>Počet změn regulačních plánů pro vlastní obec, jejichž pořizování bylo zahájeno před sledovaným rokem - § 6 odst. 1 písm. a), § 61 a násl. a § 71</t>
  </si>
  <si>
    <t>Počet změn územních plánů pro ostatní obce ve správním území, jejichž pořizování bylo zahájeno před sledovaným rokem - § 6 odst. 1 písm. c) a § 46 a násl.</t>
  </si>
  <si>
    <t>Počet změn regulačních plánů pro ostatní obce ve správním území, jejichž pořizování bylo zahájeno před sledovaným rokem - § 6 odst. 1 písm. c), § 61 a násl. a § 71</t>
  </si>
  <si>
    <t>Počet územních plánů, jejichž úprava byla zahájena ve sledovaném roce - § 188 odst. 1</t>
  </si>
  <si>
    <t>Počet pořizovaných územních plánů, jejichž úprava byla zahájena před sledovaným rokem - § 188 odst. 1</t>
  </si>
  <si>
    <t>Počet územních plánů vydaných ve sledovaném roce - § 54</t>
  </si>
  <si>
    <t>Počet změn územních plánů vydaných ve sledovaném roce - § 54</t>
  </si>
  <si>
    <t>Počet regulačních plánů vydaných ve sledovaném roce - § 69</t>
  </si>
  <si>
    <t>Počet změn regulačních plánů vydaných ve sledovaném roce - § 69</t>
  </si>
  <si>
    <t>Počet územních studií, u nichž byla ve sledovaném roce schválena možnost využití - § 30 odst. 4</t>
  </si>
  <si>
    <t>Počet zpráv o uplatňování územních plánů předložených zastupitelstvům - § 55 odst. 1</t>
  </si>
  <si>
    <t>Počet žádostí o pořízení územně plánovací dokumentace nebo její změny podaných obcemi - § 6 odst. 1 písm. c)</t>
  </si>
  <si>
    <t>Počet stanovisek k návrhu na pořízení územního plánu - § 46 odst. 3</t>
  </si>
  <si>
    <t>Počet nevyřízených žádostí obcí o pořízení územně plánovací dokumentace nebo její změny</t>
  </si>
  <si>
    <t>Počet podaných žádostí o pořízení vymezení zastavěného území - § 6 odst. 1 písm. d) a § 59 odst. 1</t>
  </si>
  <si>
    <t>Počet pořizovaných vymezení zastavěného území - § 59 odst. 3 a násl.</t>
  </si>
  <si>
    <t>Počet vydaných vymezení zastavěného území - § 60</t>
  </si>
  <si>
    <t>Počet nevyřízených žádostí o pořízení vymezení zastavěného území - § 59 odst. 3</t>
  </si>
  <si>
    <t>Počet stanovisek, závazných stanovisek, vyjádření, sdělení apod. jako dotčeného orgánu podle stavebního zákona - § 6 odst. 1 písm. e) a f)</t>
  </si>
  <si>
    <t>Počet vydaných územně plánovacích informací - § 21 odst. 1</t>
  </si>
  <si>
    <t>Správní žaloby podle zákona č. 150/2002 Sb., soudní řád správní, ve znění pozdějších předpisů</t>
  </si>
  <si>
    <t>Počet správních žalob s návrhem na zrušení opatření obecné povahy - kterými byly vydány územní plány/jejich změny - nebo jejich částí podaných ve sledovaném roce</t>
  </si>
  <si>
    <t>Počet neukončených správních žalob s návrhem na zrušení opatření obecné povahy - kterými byly vydány územní plány/jejich změny - nebo jejich částí podaných před sledovaným rokem</t>
  </si>
  <si>
    <t>Počet rozsudků, jimiž byly návrhy na zrušení opatření obecné povahy - kterými byly vydány územní plány/jejich změny - nebo jejich částí soudem odmítnuty a/nebo zamítnuty</t>
  </si>
  <si>
    <t>Počet rozsudků, jimiž bylo návrhům na zrušení opatření obecné povahy - kterými byly vydány územní plány/jejich změny - nebo jejich částí vyhověno v plném rozsahu</t>
  </si>
  <si>
    <t>Počet rozsudků, jimiž bylo návrhům na zrušení opatření obecné povahy - kterými byly vydány územní plány/jejich změny - nebo jejich částí vyhověno částečně</t>
  </si>
  <si>
    <t>Počet správních žalob s návrhem na zrušení opatření obecné povahy - kterými byly vydány regulační plány/jejich změny - nebo jejich částí podaných ve sledovaném roce</t>
  </si>
  <si>
    <t>Počet správních žalob s návrhem na zrušení opatření obecné povahy - kterými byly vydány regulační plány/jejich změny - nebo jejich částí podaných před sledovaným rokem</t>
  </si>
  <si>
    <t>Počet rozsudků, jimiž byly návrhy na zrušení opatření obecné povahy - kterými byly vydány regulační plány/jejich změny - nebo jejich částí soudem odmítnuty a zamítnuty</t>
  </si>
  <si>
    <t>Počet rozsudků, jimiž bylo návrhům na zrušení opatření obecné povahy - kterými byly vydány regulační plány/jejich změny - nebo jejich částí vyhověno v plném rozsahu</t>
  </si>
  <si>
    <t>Počet rozsudků, jimiž bylo návrhům na zrušení opatření obecné povahy - kterými byly vydány regulační plány/jejich změny - nebo jejich částí vyhověno částečně</t>
  </si>
  <si>
    <t>Počet správních žalob s návrhem na zrušení opatření obecné povahy - kterými byla vydána vymezení zastavěných území - nebo jejich částí podaných ve sledovaném roce</t>
  </si>
  <si>
    <t>Počet správních žalob s návrhem na zrušení opatření obecné povahy - kterými byla vydána vymezení zastavěných území - nebo jejich částí podaných před sledovaným rokem</t>
  </si>
  <si>
    <t>Počet rozsudků, jimiž byly návrhy na zrušení opatření obecné povahy - kterými byla vydána vymezení zastavěných území - nebo jejich částí soudem odmítnuty a zamítnuty</t>
  </si>
  <si>
    <t>Počet rozsudků, jimiž bylo návrhům na zrušení opatření obecné povahy - kterými byla vydána vymezení zastavěných území - nebo jejich částí vyhověno v plném rozsahu</t>
  </si>
  <si>
    <t>Počet rozsudků, jimiž bylo návrhům na zrušení opatření obecné povahy - kterými byla vydána vymezení zastavěných území - nebo jejich částí vyhověno částečně</t>
  </si>
  <si>
    <t>Počet správních žalob s návrhem na zrušení opatření obecné povahy - kterými byla vydána územní opatření o asanaci nebo územní opatření o stavební uzávěře - nebo jejich částí podaných ve sledovaném roce</t>
  </si>
  <si>
    <t>Počet neukončených správních žalob s návrhem na zrušení opatření obecné povahy - kterými byla vydána územní opatření o asanaci nebo územní opatření o stavební uzávěře - nebo jejich částí podaných před sledovaným rokem</t>
  </si>
  <si>
    <t>Počet rozsudků, jimiž byly návrhy na zrušení obecné povahy - kterými byla vydána územní opatření o asanaci nebo územní opatření o stavební uzávěře - nebo jejich částí soudem odmítnuty a zamítnuty</t>
  </si>
  <si>
    <t>Počet rozsudků, jimiž bylo návrhům na zrušení obecné povahy - kterými byla vydána územní opatření o asanaci nebo územní opatření o stavební uzávěře - nebo jejich částí vyhověno v plném rozsahu</t>
  </si>
  <si>
    <t>Počet rozsudků, jimiž bylo návrhům na zrušení obecné povahy - kterými byla vydána územní opatření o asanaci nebo územní opatření o stavební uzávěře - nebo jejich částí vyhověno částečně</t>
  </si>
  <si>
    <t>Poskytování informací útvarem podle zákona č. 106/1999 Sb., o svobodném přístupu k informacím, ve znění pozdějších předpisů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</si>
  <si>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</si>
  <si>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</si>
  <si>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</si>
  <si>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v odvolacím řízení zrušena - § 16</t>
  </si>
  <si>
    <t>Počet rozhodnutí o odmítnutí žádosti o informace (její části), která byla v soudním přezkumu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</si>
  <si>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</si>
  <si>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</si>
  <si>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Stížnosti podle zákona č. 500/2004 Sb., správní řád, ve znění pozdějších předpisů</t>
  </si>
  <si>
    <t>Počet prošetřovaných stížností - § 175 odst. 4</t>
  </si>
  <si>
    <t>Počet stížností, které byly shledány důvodnými - § 175 odst. 6</t>
  </si>
  <si>
    <t>Opakující se závažné stížnosti, jejich charakteristika a možné příčiny</t>
  </si>
  <si>
    <t>Hodnocení metodické pomoci</t>
  </si>
  <si>
    <t>Uveďte důvody vašeho hodnocení, případně hodnoťte jinak!</t>
  </si>
  <si>
    <t>Jaká jsou doporučení pro zlepšení metodické pomoci krajského úřadu?</t>
  </si>
  <si>
    <t>Jaká jsou doporučení pro zlepšení metodické pomoci MMR?</t>
  </si>
  <si>
    <t>Jaká jsou doporučení pro zlepšení součinnosti krajského úřadu, úřadu územního plánování a obcí?</t>
  </si>
  <si>
    <t>Upřednostňovaná forma metodické pomoci</t>
  </si>
  <si>
    <t>Pokud vám vyhovuje jiná forma, uveďte jaká</t>
  </si>
  <si>
    <t>Hodnocení podmínek pro výkon agendy</t>
  </si>
  <si>
    <t>Jaká jsou doporučení pro zlepšení podmínek výkonu státní správy na vašem úřadě?</t>
  </si>
  <si>
    <t>Jak je útvar začleněn do organizační struktury vašeho úřadu?</t>
  </si>
  <si>
    <t>V případě, že část územně plánovací činností útvaru je zajišťována nákupem služeb, uveďte její druh!</t>
  </si>
  <si>
    <t>V jakém formátu předáváte stavebním úřadům data územně analytických podkladů?</t>
  </si>
  <si>
    <t>Uveďte počet poskytovatelů, kteří dlouhodobě neposkytují údaje o území pro územně analytické podklady!</t>
  </si>
  <si>
    <t>Uveďte čísla jevů, kterých se to týká!</t>
  </si>
  <si>
    <t>Počet územních plánů, které pořizovaly obce podle § 6 odst. 2 a předaly je útvaru</t>
  </si>
  <si>
    <t>Počet změn územních plánů, které pořizovaly obce podle § 6 odst. 2 a předaly je útvaru</t>
  </si>
  <si>
    <t>Počet územních plánů, které pořizoval útvar, ve vektorové formě</t>
  </si>
  <si>
    <t>Počet územních plánů, které pořizovaly obce podle § 6 odst. 2 a předaly je útvaru ve vektorové formě</t>
  </si>
  <si>
    <t>Počet změn územních plánů, které pořizoval, útvar ve vektorové formě</t>
  </si>
  <si>
    <t>Počet změn územních plánů, které pořizovaly obce podle § 6 odst. 2 a předaly je útvaru ve vektorové formě</t>
  </si>
  <si>
    <t>Jaké nejčastější nebo nejzávažnější problémy řešíte při územně plánovací činnosti</t>
  </si>
  <si>
    <t>Uveďte případné další podněty</t>
  </si>
  <si>
    <t>Statistika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</si>
  <si>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</si>
  <si>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</si>
  <si>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</si>
  <si>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</si>
  <si>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</si>
  <si>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</si>
  <si>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</si>
  <si>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</si>
  <si>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</si>
  <si>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</si>
  <si>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Počet obcí s aktuální urbanistickou studií pořízenou podle zákona č. 50/1976 Sb.</t>
  </si>
  <si>
    <t>Podíl obcí s platným územním plánem pořízeným podle zákona č. 183/2006 Sb. z celkového počtu obcí</t>
  </si>
  <si>
    <t>Pokrytí území platným územním plánem pořízeným podle zákona č. 183/2006 Sb.</t>
  </si>
  <si>
    <t>Podíl obcí s platnou územně plánovací dokumentací z celkového počtu obcí</t>
  </si>
  <si>
    <t>Pokrytí území platnou územně plánovací dokumentací</t>
  </si>
  <si>
    <t>Zaměstnanci útvaru</t>
  </si>
  <si>
    <t>Číslo popisné / orientační</t>
  </si>
  <si>
    <t>Ing.</t>
  </si>
  <si>
    <t>Jana</t>
  </si>
  <si>
    <t>Iva</t>
  </si>
  <si>
    <t>Oddělení územního plánování</t>
  </si>
  <si>
    <t>Ing. arch.</t>
  </si>
  <si>
    <t>Pavel</t>
  </si>
  <si>
    <t>všechny</t>
  </si>
  <si>
    <t>ing.</t>
  </si>
  <si>
    <t>Bc.</t>
  </si>
  <si>
    <t>Jan</t>
  </si>
  <si>
    <t>Martin</t>
  </si>
  <si>
    <t>úřad územního plánování</t>
  </si>
  <si>
    <t>stavební úřad a úřad územního plánování</t>
  </si>
  <si>
    <t>Irena</t>
  </si>
  <si>
    <t>stavební</t>
  </si>
  <si>
    <t>žádné</t>
  </si>
  <si>
    <t>žádná</t>
  </si>
  <si>
    <t>Petr</t>
  </si>
  <si>
    <t>oddělení územního plánování</t>
  </si>
  <si>
    <t>Karlovarský</t>
  </si>
  <si>
    <t>Městský úřad Aš</t>
  </si>
  <si>
    <t>Kamenná</t>
  </si>
  <si>
    <t>473/52</t>
  </si>
  <si>
    <t>Aš</t>
  </si>
  <si>
    <t>5nubqy8</t>
  </si>
  <si>
    <t>podatelna@muas.cz</t>
  </si>
  <si>
    <t>Grisník</t>
  </si>
  <si>
    <t>grisnik.pavel@muas.cz</t>
  </si>
  <si>
    <t>Žibrický</t>
  </si>
  <si>
    <t>David</t>
  </si>
  <si>
    <t>zibricky.david@muas.cz</t>
  </si>
  <si>
    <t>územně analytické podklady, problémy při pořízování nových územních plánů</t>
  </si>
  <si>
    <t>internetové stránky města, místní tisk</t>
  </si>
  <si>
    <t>Zástupci obcí to nepovažovali za potřebné</t>
  </si>
  <si>
    <t>Možnost kdykoli cokoli konzultovat.</t>
  </si>
  <si>
    <t>Pravidelné porady několikrát do roka ze všemi zástupci jednotlivých ORP</t>
  </si>
  <si>
    <t>Vzhledem k zákonným lhůtám k vyřízení je metodická pomoc zdlouhává.</t>
  </si>
  <si>
    <t>Doplnit pracovníky na MMR, kteří by se mohli v kratších lhůtách věnovat vyřizování metodické pomoci.</t>
  </si>
  <si>
    <t>Máme dobou součinnost.</t>
  </si>
  <si>
    <t>internetová metodika - stručné a ucelené informování na internetových stránkách.</t>
  </si>
  <si>
    <t>součást stavebního úřadu</t>
  </si>
  <si>
    <t>úzká součinnost stavebního úřadu a úřadu ÚP</t>
  </si>
  <si>
    <t>digitalizace ÚAP dle metodiky kraje</t>
  </si>
  <si>
    <t>Městský úřad Cheb</t>
  </si>
  <si>
    <t>Cheb</t>
  </si>
  <si>
    <t>podatelna@cheb.cz</t>
  </si>
  <si>
    <t>Mašek</t>
  </si>
  <si>
    <t>masek@cheb.cz</t>
  </si>
  <si>
    <t>Ocásková</t>
  </si>
  <si>
    <t>Miroslava</t>
  </si>
  <si>
    <t>ocaskova@cheb.cz</t>
  </si>
  <si>
    <t>vyjádření k souladu záměrů s ÚP, vyjádření o funkčním využití pozemků, všichni pořizují a všichni vydávají stanoviska podle území, pro které pořizují</t>
  </si>
  <si>
    <t>vyjádření dle § 2 zákona č. 95/1999 Sb.</t>
  </si>
  <si>
    <t>seznámení obcí ORP s výstupy z ÚAP, jak je lze využít a kde je najdou; Seznámení představitelů města Cheb a Františkovy Lázně s přípravami a postupem při pořizování ÚP</t>
  </si>
  <si>
    <t>Na webové stránce města s odkazy dál, v tisku města Cheb.</t>
  </si>
  <si>
    <t>Nikdo neinicioval její zřízení</t>
  </si>
  <si>
    <t>nesoulad se zákonem při zpracování ÚPD</t>
  </si>
  <si>
    <t>v některých případech je dlouhá doba na odpověď, ORP nejsou předávány informace z MMR (např z porad)</t>
  </si>
  <si>
    <t>soustředění a zpřístupnění zodpovídaných dotazů, alespoň těch zásadních a obecně použitelných, pravidelné pracovní porady ORP a KÚ, případně alespoň přehledy témat, která se řešila mezi KÚ a MMR, případně důležité výstupy předávat dál</t>
  </si>
  <si>
    <t>existuje sice portál s přístupem k informacím, ale je tom mnoho opakujících se dotazů a odpovědí, ale není možné přímo oslovit MMR nebo UUR, při nejasném výkladu některých ustanovení zákona trvá relativně dlouho, než vznikne nějaká metodická pomoc nebo aspoň rada</t>
  </si>
  <si>
    <t>posouvat informace prostřednictvím KÚ až k ORP, nějak vázne vzájemná informaovanost</t>
  </si>
  <si>
    <t>pravidelné porady, např. 1/3 měsíce aspoň s vedoucími odd. ÚP</t>
  </si>
  <si>
    <t>Nejlepší je kombinace všeho, nebráníme se ani metodickým školením, upřednostňujeme pravidelné porady a předpokládám, že tak jako dosud náme nikdo neodmítne individuální konzultaci. Spíš navrhujeme vytvoření nějaké pracovní platformy, na které bychom si mohli navzájem předávat informace mazi ORP navzájem i krajem</t>
  </si>
  <si>
    <t>malé prostory, snižování počtu pracovníků, malá znalost problematiky a podceňování jejího významu</t>
  </si>
  <si>
    <t>Na nějaké úrovni vedoucích úřadů a představitelů obcí vysvětlit důležitost územního plánování, že se děje v zájmu obce, ale za zákonem stanovených podmínek.</t>
  </si>
  <si>
    <t>oddělení územního plánování je zařazeno do odboru stavebního MěÚ</t>
  </si>
  <si>
    <t>je to dobré spojení, protože máme těsný kontakt a dobrou spolupráci s odd. stavebního řádu a vzájemně se dobře informujeme o dění v území</t>
  </si>
  <si>
    <t>částečně analýzy ÚAP, převody dat, analýzy úpd</t>
  </si>
  <si>
    <t>5, 6, 8, 9</t>
  </si>
  <si>
    <t>problémy s projektanty, problémy s DO, zejména se týká zemědělské půdy a ochrany ložisek uhlí</t>
  </si>
  <si>
    <t>Magistrát města Karlovy Vary</t>
  </si>
  <si>
    <t>U Spořitelny</t>
  </si>
  <si>
    <t>538/2</t>
  </si>
  <si>
    <t>Karlovy Vary</t>
  </si>
  <si>
    <t>a89bwi8</t>
  </si>
  <si>
    <t>posta@mmkv</t>
  </si>
  <si>
    <t>Úřad územního plánování a stavební úřad</t>
  </si>
  <si>
    <t>Heliksová</t>
  </si>
  <si>
    <t>i.heliksova@mmkv.cz</t>
  </si>
  <si>
    <t>Václavíčková</t>
  </si>
  <si>
    <t>i.vaclavickova@mmkv.cz</t>
  </si>
  <si>
    <t>pro obce byla uskutečněna jednání o novele stavebního zákona o metodice pořizování ÚP, projednávání změn ÚP,pořizování a aktualizaci ÚAP Magistrát města má zastupitelstvem města zřízen Výbor strategického rozvoje a územního plánování. Členy výboru jsou zastupitelé města i odborná veřejnost.</t>
  </si>
  <si>
    <t>výroční zpráva Magistrátu města Karlovy Vary- úřadu územního plánování, internet, setkání se starosty</t>
  </si>
  <si>
    <t>nezájem vedení jednotlivých obcí v našem správním obvodu</t>
  </si>
  <si>
    <t>pravidelná setkání s úředníky odboru regionálního rozvoje , semináře a školení o pořizování ÚP pravidelné schůzky v rámci pořizování ÚAP</t>
  </si>
  <si>
    <t>fungujeme dobře</t>
  </si>
  <si>
    <t>nekapacitní počítačová síť a PC</t>
  </si>
  <si>
    <t>lepší počítačové vybavení</t>
  </si>
  <si>
    <t>ÚÚP je součástí odboru Úřad územního plánování a stavební úřad Magistrátu města Karlovy Vary</t>
  </si>
  <si>
    <t>Územní statistiky – Georeal KMD(katastrální mapa digitalizovaná) - Gespol</t>
  </si>
  <si>
    <t>Formát předaných vektorových dat mezi zpracovatelem ÚP (architekt) a pořizovatelem ÚP</t>
  </si>
  <si>
    <t>Městský úřad Kraslice</t>
  </si>
  <si>
    <t>Kraslice</t>
  </si>
  <si>
    <t>podatelna@meu.kraslice.cz</t>
  </si>
  <si>
    <t>územního plánování, stavebního úřadu a památkové péče</t>
  </si>
  <si>
    <t>Harapátová</t>
  </si>
  <si>
    <t>harapatova@meu.kraslice.cz</t>
  </si>
  <si>
    <t>prezentace aktualizace ÚAP, prezentace pořizování ÚP města</t>
  </si>
  <si>
    <t>prezentace aktualizace ÚAP</t>
  </si>
  <si>
    <t>zpravodaj města, webové stránky, zastupitesltvo města, hovory s veřejností</t>
  </si>
  <si>
    <t>nezájem vedení obcí</t>
  </si>
  <si>
    <t>spolupráce na výborné úrovni, metodické vedení, datový model, spolupráce na základě smlouvy KOPAS</t>
  </si>
  <si>
    <t>časová prodleva</t>
  </si>
  <si>
    <t>e-learning</t>
  </si>
  <si>
    <t>vysoká pracovní vytíženost především v období úplné aktualizace</t>
  </si>
  <si>
    <t>součást odboru ÚP, stavebního úřadu a památkové péče</t>
  </si>
  <si>
    <t>nadměrná vytíženost projektantů a časová prodleva při komunikaci</t>
  </si>
  <si>
    <t>Městský úřad Mariánské Lázně</t>
  </si>
  <si>
    <t>Ruská</t>
  </si>
  <si>
    <t>Mariánské Lázně</t>
  </si>
  <si>
    <t>bprbqms</t>
  </si>
  <si>
    <t>epodatelna@marianskelazne.cz</t>
  </si>
  <si>
    <t>Stavební a územně plánovací úřad</t>
  </si>
  <si>
    <t>Huml</t>
  </si>
  <si>
    <t>petr.huml@marianskelazne.cz</t>
  </si>
  <si>
    <t>Černý</t>
  </si>
  <si>
    <t>jan.cerny@marianskelazne.cz</t>
  </si>
  <si>
    <t>Územně analytické podklady Dotace</t>
  </si>
  <si>
    <t>- Úřední deska v listinné i elektronické podobě. - Zveřejňování veškerých ÚPD a ÚPP pořizovaných i vydaných na městských internetových stránkách. -Zveřejňování veškerých pořizovaných ÚPD i ÚPP v listinném vyhotovení na vývěskách v aule MěÚ Mariánské Lázně.</t>
  </si>
  <si>
    <t>- Zvýšená náročnost při postupném zapracovávání kolegů. - Zapracovávání nového pracovníka (zástup za mateřskou dovolenou).</t>
  </si>
  <si>
    <t>Žádná - nelze sehnat způsobilého, zkušeného a samostatně pracujícího zaměstnance.</t>
  </si>
  <si>
    <t>Odbor - "Stavební a územně plánovací úřad". Tak, jak bylo rozhodnuto schválením "Organizačního řádu".</t>
  </si>
  <si>
    <t>VYK, SHP, PDF</t>
  </si>
  <si>
    <t>48, 67, 68, 73, 93, 106, 113</t>
  </si>
  <si>
    <t>- Soulad či nesoulad ÚPD se zásadami územního rozvoje. - Chyby projektanta při plnění pokynů pořizovatele,chyby v ÚPD. - Požadavky dotčených orgánů na zpracování SEA a NATURA 2000. - Námitky vlastníků.</t>
  </si>
  <si>
    <t>24 607</t>
  </si>
  <si>
    <t>30,2 km2</t>
  </si>
  <si>
    <t>405 km2</t>
  </si>
  <si>
    <t>Městský úřad Ostrov</t>
  </si>
  <si>
    <t>Klínovecká</t>
  </si>
  <si>
    <t>Ostrov</t>
  </si>
  <si>
    <t>d5zbgz2</t>
  </si>
  <si>
    <t>podatelna@ostrov.cz</t>
  </si>
  <si>
    <t>obor rozvoje a územního plánování</t>
  </si>
  <si>
    <t>Fürbachová</t>
  </si>
  <si>
    <t>Alexandra</t>
  </si>
  <si>
    <t>afurbachova@ostrov.cz</t>
  </si>
  <si>
    <t>Hochová</t>
  </si>
  <si>
    <t>Lea</t>
  </si>
  <si>
    <t>lhochova@ostrov.cz</t>
  </si>
  <si>
    <t>1. zajišťuje výkon funkce orgánu územního plánování – obce, dle § 6 zák. č.183/2006 Sb., o územním plánování a stavebním řádu, v přenesené působnosti pořizuje územní plán obce, regulační plán a územní studie, zajišťuje činnosti dle § 1-75 Zákona pro město Ostrov a jeho správního obvodu 2. dle § 6 Zákona zajišťuje činnosti příslušející obci s rozšířenou působností, která pro obce pořizuje územní plán obce, regulační plán a územní studie, 3. pořizuje vymezení zastavěného území na žádost obce ve svém správním obvodu 4. je dotčeným orgánem v územním řízení z hlediska uplatňování záměrů územního plánování, je dotčeným orgánem v řízeních o změnách území 5. podává návrh na vložení dat do evidence územně plánovací činnosti 6. vydává v rámci své působnosti jako předběžnou informaci územně plánovací informaci o podmínkách využívání území a změn jeho využití na základě ÚPD a ÚPP , informaci o podmínkách vydání regulačního plánu 7. spolupracuje a připravuje podklady pro Radu obcí, je-li tato zvolena 8. spolupracuje ve všech etapách projednání ÚPD a předkládá materiály určenému zastupiteli města 9. vede řízení v režimu opatření obecné povahy o územním plánu, regulačním plánu, předkládá zastupitelstvu města návrh na vydání ÚP a RP 10. v rámci územního či stavebního řízení se vyjadřuje ke stavebním záměrům z hlediska ÚPD či jiných ÚPP města Ostrov, k umístění staveb a opatření v území, tj. z hledisek: a) souladu záměru s ÚPD a se záměry města Ostrov b) koordinace veřejných i soukromých záměrů změn v území, výstavby a jiných činností ovlivňující rozvoj území a konkretizuje ochranu veřejných zájmů vyplývajících ze zvláštních právních předpisů c) stanovení koncepce rozvoje území, včetně urbanistické koncepce s ohledem na hodnoty a podmínky území d) stanovení urbanistických, architektonických a estetických požadavků na využívání a prostorové uspořádání území a na jeho změny, zejména na umístění, uspořádání a řešení staveb e) stanovení podmínek pro provedení změn v území, zejména pak pro umístění a uspořádání staveb s ohledem na stávající charakter a hodnoty území f) stanovení pořadí provádění změn v území (etapizaci) g) stanovení podmínek pro obnovu a rozvoj sídelní struktury a pro kvalitní bydlení, a dalších dle tohoto zákona. 11. zajišťuje vydávání regulačních podmínek pro urbanistické a architektonické řešení staveb ve spravovaném území před jejich předložením k územnímu a stavebnímu řízení, 12. zajišťuje podklady pro jednání a rozhodování orgánů samosprávy ve věcech územního rozvoje města a projektů s celoměstským významem, a to z hlediska architektury a urbanismu a funkčních vazeb v území 13. zajišťuje vyjádření k jednoduchým pozemkovým úpravám, pronájmům a prodejům nemovitostí nebo k vydávání pozemků na zákl. zák. č. 95/1999 Sb. z hlediska územního plánu města. 14. spolupracuje s úsekem ÚAP ve věcech územního plánování.</t>
  </si>
  <si>
    <t>prezentace ÚAP a setkání se starosty</t>
  </si>
  <si>
    <t>internet, setkání se starosty</t>
  </si>
  <si>
    <t>operativní okamžité řešení všech dotazů, telefonicky, písemně, konání pravidelných pracovních skupin jak k ÚAP, tak i k ÚPD</t>
  </si>
  <si>
    <t>metodická dopručení jsou pro práci odboru přínosem, některé praktické problémy není však vždy možné aplikovat s pomocí těchto doporučení</t>
  </si>
  <si>
    <t>možnost řešení praktických problémů</t>
  </si>
  <si>
    <t>podklady pro ÚAP:Aktualizace textové části podkladů pro rozbor udržitelného rozvoje území. - prostudování podkladu z rozpracovaných nových územních plánů, popř. jejich změn (včetně průzkumů a rozborů) - rekapitulace ověřených údajů - doplnění nových údajů převzatých např. od CSÚ, SÚ, KHS, CD, AOPK, POH, Policie CR DI, KSÚS, zpracovatelů nových územních plánu a změn ÚPD - doplnění nových údajů převzatých ze Zásad územního rozvoje Karlovarského kraje -terénní pochůzky</t>
  </si>
  <si>
    <t>špatně napsaná stanoviska dotčených orgánů</t>
  </si>
  <si>
    <t>Městský úřad Sokolov</t>
  </si>
  <si>
    <t>Rokycanova</t>
  </si>
  <si>
    <t>Sokolov</t>
  </si>
  <si>
    <t>6xmbrxu</t>
  </si>
  <si>
    <t>epodatelna@mu-sokolov.cz</t>
  </si>
  <si>
    <t>Odbor stavební a územního plánování</t>
  </si>
  <si>
    <t>Šviráková</t>
  </si>
  <si>
    <t>Ludmila</t>
  </si>
  <si>
    <t>ludmila.svirakova@mu-sokolov.cz</t>
  </si>
  <si>
    <t>Doležalová</t>
  </si>
  <si>
    <t>jana.dolezalova@mu-sokolov.cz</t>
  </si>
  <si>
    <t>Informomace o činnosti oddělení ÚP jsou zveřejněny a půběžně doplňovány na internetových stránkách města Sokolov_odbor stavební a územního plánovaní_oddělení územního plánování (přehled o schválené a vydané územně plánovací dokumentaci, územně plánovacích podkladech, rozpracované ÚP)</t>
  </si>
  <si>
    <t>Negativně hodnotíme:Metodika se k nám dostává se zpožděním proti povinnostem dle stavebního zákona a jiných právních předpisů. Někdy je metodika odlišná od metodiky MMR. Zdráhání se konkrétní písmené odpovědi.</t>
  </si>
  <si>
    <t>Sjednotit metodiku KÚ a MMR. Umožnit získání jednoznačné písmené odpovědi na naše konkrétní dotazy.</t>
  </si>
  <si>
    <t>Kladně hodnotíme možnost podílet se na spoluvytváření metodiky a okamžité zodpovězení naší konkrétní otázky prostřednictvím ÚÚR. Negativně hodnotíme to, že metodika se k nám dostává se zpožděním proti povinnostem dle stavebního zákona a jiných právních předpisů.</t>
  </si>
  <si>
    <t>Metodiku, která je v rozporu se stavebním zákonem prosadit do stavebního zákona. Jedná se například o povinnosti pořizovatele v odůvodnění územního plánu dle § 53 odst. 4 a 5 stavebního zákona, které je jinak vykládáno v metodice.</t>
  </si>
  <si>
    <t>Z našeho pohledu je spolupráce dostatečná.</t>
  </si>
  <si>
    <t>Negativní hodnocení: Nedostatečné finanční prostředky pro vzdělávání v oboru územního plánování. Pozitivně hodnotíme: odborné vedení, odpovídající pracovní a organizační řád, dobré SW a HW vybavení.</t>
  </si>
  <si>
    <t>Uvolnění více finančních prostředků na odborné vzdělávání v oboru územního plánování.</t>
  </si>
  <si>
    <t>Oddělení územního plánování je součástí odboru stavební a územního plánování.</t>
  </si>
  <si>
    <t>Pozitivně hodnotíme to, že úřad územního plánování je vyčleněn jako oddělení v rámci odboru stavební a územního plánování.</t>
  </si>
  <si>
    <t>Územně analytické podklady.</t>
  </si>
  <si>
    <t>V procesu územního plánování se nevyjadřují příslušné dotčené orgány zmocněné zákonem ale jejich složky např. ŘSD, Centrum dopravního výzkumu apod. V procesu územního plánování se setkáváme s neoprávněnými požadavky dotčených orgánů, to protahuje celý proces pořizování vyjasňováním kompetencí. Práci nám ztěžuje stará ÚPD, která je nečitelná v grafické části a někdy nekonkrétní a nejednoznačná v textové části.</t>
  </si>
  <si>
    <t>nám. 28. října</t>
  </si>
  <si>
    <t>Statistika - zpracoval a vložil ÚÚR</t>
  </si>
  <si>
    <t>1/14</t>
  </si>
  <si>
    <t>a8gbnyc</t>
  </si>
  <si>
    <t>náměstí Krále Jiřího z Poděbrad</t>
  </si>
  <si>
    <t>1438/6</t>
  </si>
  <si>
    <t>riebz3t</t>
  </si>
  <si>
    <t>nebyla zřízena</t>
  </si>
  <si>
    <t>11, 79, 80, 85,128</t>
  </si>
  <si>
    <t>CISORP</t>
  </si>
  <si>
    <t>Součet úředníků</t>
  </si>
  <si>
    <t>Součet všech zaměstnanců</t>
  </si>
  <si>
    <t>Součet pracovních úvazků úředníků - plánovaný</t>
  </si>
  <si>
    <t>Součet pracovních úvazků úředníků - skutečný</t>
  </si>
  <si>
    <t>Součet pracovních úvazků všech zaměstnanců - plánovaný</t>
  </si>
  <si>
    <t>Součet pracovních úvazků všech zaměstnanců - skutečný</t>
  </si>
  <si>
    <t>Součet úředníků, kteří vykonali zkoušku odborné způsobilosti</t>
  </si>
  <si>
    <t>Součet pracovních úvazků úředníků splňujících kvalifikační požadavky pro výkon územně plánovací činnosti</t>
  </si>
  <si>
    <t>Součet pracovních úvazků ostatních úředníků</t>
  </si>
  <si>
    <t>Součet pracovních úvazků všech  zaměstnanců</t>
  </si>
  <si>
    <t>Součet regulačních plánů pořizovaných ve sledovaném roce</t>
  </si>
  <si>
    <t>Součet územních studií pořizovaných ve sledovaném roce</t>
  </si>
  <si>
    <t>Součet územních plánů pořizovaných ve sledovaném roce</t>
  </si>
  <si>
    <t>Součet územních plánů, jejichž pořizování bylo zahájeno ve sledovaném roce</t>
  </si>
  <si>
    <t>Součet regulačních plánů, jejichž pořizování bylo zahájeno ve sledovaném roce</t>
  </si>
  <si>
    <t>Součet územních studií, jejichž pořizování bylo zahájeno ve sledovaném roce</t>
  </si>
  <si>
    <t>Součet územních plánů, jejichž pořizování bylo zahájeno před sledovaným rokem</t>
  </si>
  <si>
    <t>Součet regulačních plánů, jejichž pořizování bylo zahájeno před sledovaným rokem</t>
  </si>
  <si>
    <t>Součet územních studií, jejichž pořizování bylo zahájeno před sledovaným rokem</t>
  </si>
  <si>
    <t>Součet změn územních plánů, jejichž pořizování bylo zahájeno ve sledovaném roce</t>
  </si>
  <si>
    <t>Součet změn regulačních plánů, jejichž pořizování bylo zahájeno ve sledovaném roce</t>
  </si>
  <si>
    <t>Součet změn územních plánů, jejichž pořizování bylo zahájeno před sledovaným rokem</t>
  </si>
  <si>
    <t>Součet změn regulačních plánů, jejichž pořizování bylo zahájeno před sledovaným rokem</t>
  </si>
  <si>
    <t>Součet změn územních plánů pořizovaných ve sledovaném roce</t>
  </si>
  <si>
    <t>Součet změn regulačních plánů pořizovaných ve sledovaném roce</t>
  </si>
  <si>
    <t>Součet upravovaných územních plánů ve sledovaném roce</t>
  </si>
  <si>
    <t>Součet ÚPD a jejich změn (vč. úprav ÚP), vymezení ZÚ ve sledovaném roce</t>
  </si>
  <si>
    <t>Součet pracovních úvazků úředníků</t>
  </si>
  <si>
    <r>
      <rPr>
        <b/>
        <sz val="10"/>
        <color rgb="FF0070C0"/>
        <rFont val="Arial"/>
        <family val="2"/>
        <charset val="238"/>
      </rPr>
      <t>Průměrný počet pořizované ÚPD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ÚPD (ÚP+RP+ZÚP+ZRP</t>
    </r>
    <r>
      <rPr>
        <i/>
        <sz val="10"/>
        <color rgb="FFFF0000"/>
        <rFont val="Arial"/>
        <family val="2"/>
        <charset val="238"/>
      </rPr>
      <t>+ uprÚPO+VZÚ</t>
    </r>
    <r>
      <rPr>
        <i/>
        <sz val="10"/>
        <color rgb="FF0070C0"/>
        <rFont val="Arial"/>
        <family val="2"/>
        <charset val="238"/>
      </rPr>
      <t>) pořizovaných ve sledovaném roce/součtem pracovních úvazků na pořizování ÚP, RP, jejich změn a vymezení zastavěného území</t>
    </r>
    <r>
      <rPr>
        <sz val="10"/>
        <color rgb="FF0070C0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>a úpravu ÚP</t>
    </r>
  </si>
  <si>
    <t>kontrola pracovních úvazků a osob</t>
  </si>
  <si>
    <t>správné</t>
  </si>
  <si>
    <t>chybné</t>
  </si>
  <si>
    <t>Správa dat, provádění analýz a výstupů pro potřeby územního plánování je prováděna v rámci útvaru
Ano=1; Ne=0</t>
  </si>
  <si>
    <t>Správa dat, provádění analýz a výstupů pro potřeby územního plánování je prováděna v rámci úřadu, ale mimo útvar
Ano=1; Ne=0</t>
  </si>
  <si>
    <t>Data pro potřeby územního plánování jsou zpracována v prostředí GIS
Ano=1; Ne=0</t>
  </si>
  <si>
    <t>Data pro potřeby územního plánování jsou zpracována v prostředí CAD
Ano=1; Ne=0</t>
  </si>
  <si>
    <t>Útvar má k dispozici pro potřeby územního plánování obecný GIS
Ano=1; Ne=0</t>
  </si>
  <si>
    <t>Útvar má k dispozici pro potřeby územního plánování specializovaný GIS
Ano=1; Ne=0</t>
  </si>
  <si>
    <t>Útvar má k dispozici mapový server pro publikaci geodat
Ano=1; Ne=0</t>
  </si>
  <si>
    <t>Útvar má k dispozici pro potřeby územního plánování CAD
Ano=1; Ne=0</t>
  </si>
  <si>
    <t>Správa dat, provádění analýz a výstupů pro potřeby územního plánování je zajišťována nákupem služeb
Nikdy (0 %)=1
Výjimečně (cca do 25 %)=2
Občas (cca do 50 %)=3
Často (cca do 75 %)=4
Velmi často (cca nad 75 %)=5</t>
  </si>
  <si>
    <t>Útvar má k dispozici právní předpisy v digitální formě
Ano=1; Ne=0</t>
  </si>
  <si>
    <t>Útvar má k dispozici technické normy v digitální formě
Ano=1; Ne=0</t>
  </si>
  <si>
    <t>Útvar má k dispozici bezúplatný dálkový přístup k údajům katastru nemovitostí
Ano=1; Ne=0</t>
  </si>
  <si>
    <t>Organizuje (zúčastňuje se) útvar akce pro zástupce obcí ve svém správním obvodu?
Ano=1; Ne=0</t>
  </si>
  <si>
    <t>Organizuje útvar akce pro orgány vykonávající přenesenou působnost ve svém správním obvodu?
Ano=1; Ne=0</t>
  </si>
  <si>
    <t>Je Rada obcí pro udržitelný rozvoj území činná?
Ano=1; Ne=0</t>
  </si>
  <si>
    <t>Ve sledovaném roce bylo zahájeno pořizování územního plánu pro vlastní obec - 6 odst. 1 písm. a) a § 46 a násl.
Ano=1; Ne=0</t>
  </si>
  <si>
    <t>Pořizování územního plánu pro vlastní obec bylo zahájeno před sledovaným rokem - § 6 odst. 1 písm. a) a § 46 a násl.
Ano=1; Ne=0</t>
  </si>
  <si>
    <t>Metodická školení
Ano=1; Ne=0</t>
  </si>
  <si>
    <t>Pravidelné porady
Ano=1; Ne=0</t>
  </si>
  <si>
    <t>Individuální konzultace
Ano=1; Ne=0</t>
  </si>
  <si>
    <t>Jiná forma
Ano=1; Ne=0</t>
  </si>
  <si>
    <t>Je některá část územně plánovací činností útvaru zajišťována nákupem služeb?
Ano=1; Ne=0</t>
  </si>
  <si>
    <t>SHP
Ano=1; Ne=0</t>
  </si>
  <si>
    <t>DGN
Ano=1; Ne=0</t>
  </si>
  <si>
    <t>PDF
Ano=1; Ne=0</t>
  </si>
  <si>
    <t>JPG
Ano=1; Ne=0</t>
  </si>
  <si>
    <t>PNG
Ano=1; Ne=0</t>
  </si>
  <si>
    <t>V jiném formátu
Ano=1; Ne=0</t>
  </si>
  <si>
    <t>Jak hodnotíte metodickou pomoc poskytovanou krajským úřadem?
výborně=1
chvalitebně=2
dobře=3
dostatečně=4
nedostatečně=5</t>
  </si>
  <si>
    <t>Jak hodnotíte metodickou pomoc poskytovanou MMR?
výborně=1
chvalitebně=2
dobře=3
dostatečně=4
nedostatečně=5</t>
  </si>
  <si>
    <t>Jak hodnotíte podmínky vašeho útvaru pro výkon státní správy?
výborně=1
chvalitebně=2
dobře=3
dostatečně=4
nedostatečně=5</t>
  </si>
  <si>
    <t>Jak hodnotíte začlenění vašeho útvaru do organizační struktury úřadu?
výborně=1
chvalitebně=2
dobře=3
dostatečně=4
nedostatečně=5</t>
  </si>
  <si>
    <t>Konzultujete pořizovanou územně plánovací dokumentaci s příslušným stavebním úřadem?
vždy=1
často=2
občas=3
málokdy=4
nikdy=5</t>
  </si>
  <si>
    <r>
      <rPr>
        <b/>
        <sz val="10"/>
        <color rgb="FF0070C0"/>
        <rFont val="Arial"/>
        <family val="2"/>
        <charset val="238"/>
      </rPr>
      <t>Průměrný počet pořizované ÚS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ÚS pořizovaných ve sledovaném roce/součtem pracovních úvazků připadajících na pořizování ÚS</t>
    </r>
  </si>
  <si>
    <t>Příloha 6</t>
  </si>
  <si>
    <t>Příloha 10</t>
  </si>
  <si>
    <t>Příloha 12</t>
  </si>
  <si>
    <t>Příloha 13</t>
  </si>
  <si>
    <t>Příloha 14</t>
  </si>
  <si>
    <t>Evidence</t>
  </si>
  <si>
    <t>Příloha 11</t>
  </si>
  <si>
    <t>KD</t>
  </si>
  <si>
    <r>
      <rPr>
        <b/>
        <sz val="10"/>
        <color rgb="FF0070C0"/>
        <rFont val="Arial"/>
        <family val="2"/>
        <charset val="238"/>
      </rPr>
      <t>Počet obcí s platnou územně plánovací dokumentací v ORP</t>
    </r>
    <r>
      <rPr>
        <sz val="10"/>
        <color rgb="FF0070C0"/>
        <rFont val="Arial"/>
        <family val="2"/>
        <charset val="238"/>
      </rPr>
      <t xml:space="preserve">
1-29
30-59
60-100
Stav k 31.12.2011</t>
    </r>
  </si>
  <si>
    <r>
      <rPr>
        <b/>
        <sz val="10"/>
        <color rgb="FF0070C0"/>
        <rFont val="Arial"/>
        <family val="2"/>
        <charset val="238"/>
      </rPr>
      <t>Počet obcí ve správním obvodu ÚÚP</t>
    </r>
    <r>
      <rPr>
        <sz val="10"/>
        <color rgb="FF0070C0"/>
        <rFont val="Arial"/>
        <family val="2"/>
        <charset val="238"/>
      </rPr>
      <t xml:space="preserve">
1-10
11-20
21-30
31-41
42-69
70-111
Stav k 31.12.2011</t>
    </r>
  </si>
  <si>
    <r>
      <rPr>
        <b/>
        <sz val="10"/>
        <color rgb="FF0070C0"/>
        <rFont val="Arial"/>
        <family val="2"/>
        <charset val="238"/>
      </rPr>
      <t>Vztah mezi počtem obcí v ORP a počtem pracovních úvazků úředníků</t>
    </r>
    <r>
      <rPr>
        <sz val="10"/>
        <color rgb="FF0070C0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31.12.2011</t>
    </r>
  </si>
  <si>
    <r>
      <rPr>
        <b/>
        <sz val="10"/>
        <color rgb="FF0070C0"/>
        <rFont val="Arial"/>
        <family val="2"/>
        <charset val="238"/>
      </rPr>
      <t>Vztah mezi součtem pracovních úvazků úředníků a součtem ÚPD (ÚP+RP+ZÚP+ZRP+ uprÚPO+VZÚ) pořizovaných ve sledovaném roce</t>
    </r>
    <r>
      <rPr>
        <sz val="10"/>
        <color rgb="FF0070C0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31.12.2011</t>
    </r>
  </si>
  <si>
    <r>
      <rPr>
        <b/>
        <sz val="10"/>
        <color rgb="FF0070C0"/>
        <rFont val="Arial"/>
        <family val="2"/>
        <charset val="238"/>
      </rPr>
      <t>Počet pořizované ÚPD na jeden celý pracovní úvazek úředníků ÚÚP</t>
    </r>
    <r>
      <rPr>
        <sz val="10"/>
        <color rgb="FF0070C0"/>
        <rFont val="Arial"/>
        <family val="2"/>
        <charset val="238"/>
      </rPr>
      <t xml:space="preserve">
0
0,1-5,0
5,1-9,9
10,0-15,0
více než 15,1
Stav k 31.12.2011</t>
    </r>
  </si>
  <si>
    <r>
      <t xml:space="preserve">(B139/B137)*100
</t>
    </r>
    <r>
      <rPr>
        <sz val="10"/>
        <color rgb="FFFF0000"/>
        <rFont val="Arial"/>
        <family val="2"/>
        <charset val="238"/>
      </rPr>
      <t>KARTOGRAM</t>
    </r>
  </si>
  <si>
    <r>
      <t xml:space="preserve">B206+B207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</si>
  <si>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ÚPD a jejich změn (vč. úprav ÚP), vymezení ZÚ ve sledovaném roce
</t>
    </r>
    <r>
      <rPr>
        <sz val="10"/>
        <color rgb="FFFF0000"/>
        <rFont val="Arial"/>
        <family val="2"/>
        <charset val="238"/>
      </rPr>
      <t>KARTOGRAM</t>
    </r>
  </si>
  <si>
    <r>
      <t xml:space="preserve">B220
</t>
    </r>
    <r>
      <rPr>
        <sz val="10"/>
        <color rgb="FFFF0000"/>
        <rFont val="Arial"/>
        <family val="2"/>
        <charset val="238"/>
      </rPr>
      <t>KARTOGRAM</t>
    </r>
  </si>
  <si>
    <r>
      <t xml:space="preserve">B228
</t>
    </r>
    <r>
      <rPr>
        <sz val="10"/>
        <color rgb="FFFF0000"/>
        <rFont val="Arial"/>
        <family val="2"/>
        <charset val="238"/>
      </rPr>
      <t>KARTOGRAM</t>
    </r>
  </si>
  <si>
    <r>
      <t xml:space="preserve">B223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</si>
  <si>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pracovních úvazků úředníků - skutečný
</t>
    </r>
    <r>
      <rPr>
        <sz val="10"/>
        <color rgb="FFFF0000"/>
        <rFont val="Arial"/>
        <family val="2"/>
        <charset val="238"/>
      </rPr>
      <t>KARTOGRAM</t>
    </r>
  </si>
  <si>
    <r>
      <t xml:space="preserve">Rozdíl v pokrytí území správního obvodu platnou územně plánovací dokumentací v období 31.12.2010 a 31.12.2011
</t>
    </r>
    <r>
      <rPr>
        <sz val="10"/>
        <color rgb="FF0070C0"/>
        <rFont val="Arial"/>
        <family val="2"/>
        <charset val="238"/>
      </rPr>
      <t>0-4,99
5,00-9,99
&gt;=10</t>
    </r>
  </si>
  <si>
    <r>
      <rPr>
        <b/>
        <sz val="10"/>
        <color rgb="FF0070C0"/>
        <rFont val="Arial"/>
        <family val="2"/>
        <charset val="238"/>
      </rPr>
      <t xml:space="preserve">Počet územních plánů a jejich změn, které pořizovaly obce podle § 6 odst. 2 a předaly je útvaru
</t>
    </r>
    <r>
      <rPr>
        <sz val="10"/>
        <color rgb="FF0070C0"/>
        <rFont val="Arial"/>
        <family val="2"/>
        <charset val="238"/>
      </rPr>
      <t>0-4
5-9
10-19
20-29
&gt;=30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</si>
  <si>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t>(B109+B110+B112+B113+B115+B116+B118+B119+B121:B130+B141)/B75</t>
  </si>
  <si>
    <t>(B111+B114+B117+B120)/B76</t>
  </si>
  <si>
    <r>
      <rPr>
        <sz val="10"/>
        <color rgb="FF0070C0"/>
        <rFont val="Arial"/>
        <family val="2"/>
        <charset val="238"/>
      </rPr>
      <t>B32+B33+B34</t>
    </r>
    <r>
      <rPr>
        <sz val="10"/>
        <color rgb="FFFF0000"/>
        <rFont val="Arial"/>
        <family val="2"/>
        <charset val="238"/>
      </rPr>
      <t xml:space="preserve">
KARTOGRAM</t>
    </r>
  </si>
  <si>
    <t>rok 2008</t>
  </si>
  <si>
    <r>
      <rPr>
        <sz val="10"/>
        <color rgb="FF0070C0"/>
        <rFont val="Arial"/>
        <family val="2"/>
        <charset val="238"/>
      </rPr>
      <t>(B32+B33+B34)-rok 2008</t>
    </r>
    <r>
      <rPr>
        <sz val="10"/>
        <color rgb="FFFF0000"/>
        <rFont val="Arial"/>
        <family val="2"/>
        <charset val="238"/>
      </rPr>
      <t xml:space="preserve">
KARTOGRAM</t>
    </r>
  </si>
  <si>
    <t>rok 2010</t>
  </si>
  <si>
    <r>
      <rPr>
        <sz val="10"/>
        <color rgb="FF0070C0"/>
        <rFont val="Arial"/>
        <family val="2"/>
        <charset val="238"/>
      </rPr>
      <t>rok 2010-B228</t>
    </r>
    <r>
      <rPr>
        <sz val="10"/>
        <color rgb="FFFF0000"/>
        <rFont val="Arial"/>
        <family val="2"/>
        <charset val="238"/>
      </rPr>
      <t xml:space="preserve">
KARTOGRAM</t>
    </r>
  </si>
  <si>
    <r>
      <t xml:space="preserve">(B109+B110+B112+B113+B115+B116+B118+B119+B121:B130+B141)/(B36+B38)
</t>
    </r>
    <r>
      <rPr>
        <sz val="10"/>
        <color rgb="FFFF0000"/>
        <rFont val="Arial"/>
        <family val="2"/>
        <charset val="238"/>
      </rPr>
      <t>KARTOGRAM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</si>
  <si>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31.12.2010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</si>
  <si>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31.12.2011</t>
    </r>
  </si>
  <si>
    <r>
      <t xml:space="preserve">Podíl nevyřízených žádostí obcí o pořízení územně plánovací dokumentace nebo její změny z celkového počtu podaných žádostí
</t>
    </r>
    <r>
      <rPr>
        <sz val="10"/>
        <color rgb="FF0070C0"/>
        <rFont val="Arial"/>
        <family val="2"/>
        <charset val="238"/>
      </rPr>
      <t>0-9
10-19
20-29
30-49
50-69
&gt;=70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</si>
  <si>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r>
      <rPr>
        <b/>
        <sz val="10"/>
        <color rgb="FF0070C0"/>
        <rFont val="Arial"/>
        <family val="2"/>
        <charset val="238"/>
      </rPr>
      <t xml:space="preserve">Počet zaměstnanců ÚÚP </t>
    </r>
    <r>
      <rPr>
        <sz val="10"/>
        <color rgb="FF0070C0"/>
        <rFont val="Arial"/>
        <family val="2"/>
        <charset val="238"/>
      </rPr>
      <t xml:space="preserve">
&lt;1,1
&gt;=1,1 a &lt;2,1
&gt;=2,1
Stav k 31.12.2018</t>
    </r>
  </si>
  <si>
    <r>
      <rPr>
        <b/>
        <sz val="10"/>
        <color rgb="FF0070C0"/>
        <rFont val="Arial"/>
        <family val="2"/>
        <charset val="238"/>
      </rPr>
      <t>Počet zaměstnanců ÚÚP</t>
    </r>
    <r>
      <rPr>
        <sz val="10"/>
        <color rgb="FF0070C0"/>
        <rFont val="Arial"/>
        <family val="2"/>
        <charset val="238"/>
      </rPr>
      <t xml:space="preserve">
&lt;1,1
&gt;=1,1 a &lt;2,1
&gt;=2,1
Stav k 31.12.2011</t>
    </r>
  </si>
  <si>
    <r>
      <t xml:space="preserve">Rozdíl počtu  zaměstnanců ÚÚP v období 31.12.2008 a 31.12.2011
</t>
    </r>
    <r>
      <rPr>
        <sz val="10"/>
        <color rgb="FF0070C0"/>
        <rFont val="Arial"/>
        <family val="2"/>
        <charset val="238"/>
      </rPr>
      <t>&lt; 0
=0
&gt;=1 a &lt;5
&gt;=5 a &lt;10
&gt;=10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</si>
</sst>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4" applyNumberFormat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5" borderId="10" applyNumberFormat="0" applyAlignment="0" applyProtection="0"/>
    <xf numFmtId="0" fontId="18" fillId="25" borderId="10" applyNumberFormat="0" applyAlignment="0" applyProtection="0"/>
    <xf numFmtId="0" fontId="19" fillId="26" borderId="10" applyNumberFormat="0" applyAlignment="0" applyProtection="0"/>
    <xf numFmtId="0" fontId="19" fillId="26" borderId="10" applyNumberFormat="0" applyAlignment="0" applyProtection="0"/>
    <xf numFmtId="0" fontId="20" fillId="26" borderId="11" applyNumberFormat="0" applyAlignment="0" applyProtection="0"/>
    <xf numFmtId="0" fontId="20" fillId="26" borderId="1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22" fillId="0" borderId="0" xfId="0" applyFont="1" applyAlignment="1">
      <alignment vertical="top"/>
    </xf>
    <xf numFmtId="49" fontId="24" fillId="0" borderId="0" xfId="0" applyNumberFormat="1" applyFont="1" applyAlignment="1">
      <alignment vertical="top"/>
    </xf>
    <xf numFmtId="0" fontId="24" fillId="0" borderId="0" xfId="0" applyFont="1" applyAlignment="1">
      <alignment horizontal="center" vertical="top"/>
    </xf>
    <xf numFmtId="0" fontId="23" fillId="33" borderId="2" xfId="0" applyFont="1" applyFill="1" applyBorder="1" applyAlignment="1">
      <alignment horizontal="center" vertical="top" wrapText="1"/>
    </xf>
    <xf numFmtId="0" fontId="23" fillId="34" borderId="2" xfId="0" applyFont="1" applyFill="1" applyBorder="1" applyAlignment="1">
      <alignment horizontal="center" vertical="top" wrapText="1"/>
    </xf>
    <xf numFmtId="49" fontId="24" fillId="0" borderId="0" xfId="0" applyNumberFormat="1" applyFont="1" applyAlignment="1">
      <alignment horizontal="right" vertical="top"/>
    </xf>
    <xf numFmtId="2" fontId="2" fillId="0" borderId="2" xfId="56" applyNumberFormat="1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49" fontId="23" fillId="33" borderId="2" xfId="0" applyNumberFormat="1" applyFont="1" applyFill="1" applyBorder="1" applyAlignment="1">
      <alignment horizontal="right" vertical="top" wrapText="1"/>
    </xf>
    <xf numFmtId="49" fontId="23" fillId="33" borderId="2" xfId="0" applyNumberFormat="1" applyFont="1" applyFill="1" applyBorder="1" applyAlignment="1">
      <alignment horizontal="center" vertical="top" wrapText="1"/>
    </xf>
    <xf numFmtId="0" fontId="23" fillId="33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23" fillId="35" borderId="2" xfId="0" applyFont="1" applyFill="1" applyBorder="1" applyAlignment="1">
      <alignment horizontal="left" vertical="top" wrapText="1"/>
    </xf>
    <xf numFmtId="0" fontId="23" fillId="35" borderId="2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vertical="top" wrapText="1"/>
    </xf>
    <xf numFmtId="0" fontId="23" fillId="34" borderId="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vertical="top"/>
    </xf>
    <xf numFmtId="49" fontId="23" fillId="33" borderId="2" xfId="0" applyNumberFormat="1" applyFont="1" applyFill="1" applyBorder="1" applyAlignment="1">
      <alignment horizontal="left" vertical="top" wrapText="1"/>
    </xf>
    <xf numFmtId="49" fontId="24" fillId="0" borderId="2" xfId="0" applyNumberFormat="1" applyFont="1" applyFill="1" applyBorder="1" applyAlignment="1">
      <alignment horizontal="right" vertical="top" wrapText="1"/>
    </xf>
    <xf numFmtId="0" fontId="24" fillId="36" borderId="2" xfId="0" applyFont="1" applyFill="1" applyBorder="1" applyAlignment="1">
      <alignment vertical="top" wrapText="1"/>
    </xf>
    <xf numFmtId="9" fontId="24" fillId="0" borderId="2" xfId="0" applyNumberFormat="1" applyFont="1" applyFill="1" applyBorder="1" applyAlignment="1">
      <alignment vertical="top" wrapText="1"/>
    </xf>
    <xf numFmtId="3" fontId="24" fillId="0" borderId="2" xfId="0" applyNumberFormat="1" applyFont="1" applyFill="1" applyBorder="1" applyAlignment="1">
      <alignment vertical="top" wrapText="1"/>
    </xf>
    <xf numFmtId="16" fontId="24" fillId="0" borderId="2" xfId="0" applyNumberFormat="1" applyFont="1" applyFill="1" applyBorder="1" applyAlignment="1">
      <alignment vertical="top" wrapText="1"/>
    </xf>
    <xf numFmtId="10" fontId="24" fillId="0" borderId="2" xfId="0" applyNumberFormat="1" applyFont="1" applyFill="1" applyBorder="1" applyAlignment="1">
      <alignment vertical="top" wrapText="1"/>
    </xf>
    <xf numFmtId="0" fontId="24" fillId="37" borderId="2" xfId="0" applyFont="1" applyFill="1" applyBorder="1" applyAlignment="1">
      <alignment vertical="top" wrapText="1"/>
    </xf>
    <xf numFmtId="0" fontId="22" fillId="38" borderId="2" xfId="0" applyFont="1" applyFill="1" applyBorder="1" applyAlignment="1">
      <alignment vertical="top"/>
    </xf>
    <xf numFmtId="0" fontId="23" fillId="38" borderId="2" xfId="0" applyFont="1" applyFill="1" applyBorder="1" applyAlignment="1">
      <alignment horizontal="center" vertical="top" wrapText="1"/>
    </xf>
    <xf numFmtId="2" fontId="24" fillId="0" borderId="15" xfId="0" applyNumberFormat="1" applyFont="1" applyFill="1" applyBorder="1" applyAlignment="1">
      <alignment vertical="top"/>
    </xf>
    <xf numFmtId="0" fontId="23" fillId="38" borderId="15" xfId="0" applyFont="1" applyFill="1" applyBorder="1" applyAlignment="1">
      <alignment horizontal="left" vertical="top" wrapText="1"/>
    </xf>
    <xf numFmtId="0" fontId="22" fillId="38" borderId="15" xfId="0" applyFont="1" applyFill="1" applyBorder="1" applyAlignment="1">
      <alignment vertical="top"/>
    </xf>
    <xf numFmtId="0" fontId="24" fillId="0" borderId="2" xfId="0" applyFont="1" applyBorder="1" applyAlignment="1">
      <alignment horizontal="center" vertical="top"/>
    </xf>
    <xf numFmtId="2" fontId="24" fillId="0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 wrapText="1"/>
    </xf>
    <xf numFmtId="1" fontId="2" fillId="0" borderId="2" xfId="62" applyNumberFormat="1" applyFont="1" applyFill="1" applyBorder="1" applyAlignment="1">
      <alignment horizontal="center" vertical="top"/>
    </xf>
    <xf numFmtId="1" fontId="24" fillId="0" borderId="2" xfId="0" applyNumberFormat="1" applyFont="1" applyFill="1" applyBorder="1" applyAlignment="1">
      <alignment horizontal="center" vertical="top" wrapText="1"/>
    </xf>
    <xf numFmtId="2" fontId="2" fillId="0" borderId="2" xfId="56" applyNumberFormat="1" applyFont="1" applyBorder="1" applyAlignment="1">
      <alignment vertical="top"/>
    </xf>
    <xf numFmtId="0" fontId="28" fillId="38" borderId="2" xfId="0" applyFont="1" applyFill="1" applyBorder="1" applyAlignment="1">
      <alignment horizontal="center" vertical="top" wrapText="1"/>
    </xf>
    <xf numFmtId="2" fontId="2" fillId="0" borderId="2" xfId="62" applyNumberFormat="1" applyFont="1" applyFill="1" applyBorder="1" applyAlignment="1">
      <alignment horizontal="center" vertical="top"/>
    </xf>
    <xf numFmtId="0" fontId="25" fillId="38" borderId="2" xfId="0" applyFont="1" applyFill="1" applyBorder="1" applyAlignment="1">
      <alignment horizontal="left" vertical="top"/>
    </xf>
    <xf numFmtId="0" fontId="23" fillId="0" borderId="0" xfId="0" applyFont="1" applyFill="1" applyAlignment="1">
      <alignment vertical="top"/>
    </xf>
    <xf numFmtId="0" fontId="24" fillId="35" borderId="2" xfId="0" applyFont="1" applyFill="1" applyBorder="1" applyAlignment="1">
      <alignment horizontal="left" vertical="top" wrapText="1"/>
    </xf>
    <xf numFmtId="0" fontId="23" fillId="33" borderId="2" xfId="0" applyFont="1" applyFill="1" applyBorder="1" applyAlignment="1">
      <alignment vertical="top"/>
    </xf>
    <xf numFmtId="1" fontId="2" fillId="0" borderId="2" xfId="61" applyNumberFormat="1" applyFont="1" applyFill="1" applyBorder="1" applyAlignment="1">
      <alignment vertical="top"/>
    </xf>
    <xf numFmtId="0" fontId="23" fillId="38" borderId="2" xfId="0" applyFont="1" applyFill="1" applyBorder="1" applyAlignment="1">
      <alignment horizontal="left" vertical="top" wrapText="1"/>
    </xf>
    <xf numFmtId="0" fontId="25" fillId="38" borderId="2" xfId="0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vertical="top" wrapText="1"/>
    </xf>
    <xf numFmtId="1" fontId="24" fillId="0" borderId="2" xfId="0" applyNumberFormat="1" applyFont="1" applyFill="1" applyBorder="1" applyAlignment="1">
      <alignment vertical="top"/>
    </xf>
    <xf numFmtId="164" fontId="24" fillId="0" borderId="2" xfId="0" applyNumberFormat="1" applyFont="1" applyBorder="1" applyAlignment="1">
      <alignment vertical="top"/>
    </xf>
    <xf numFmtId="0" fontId="25" fillId="33" borderId="1" xfId="0" applyFont="1" applyFill="1" applyBorder="1" applyAlignment="1">
      <alignment vertical="top"/>
    </xf>
    <xf numFmtId="0" fontId="23" fillId="33" borderId="12" xfId="0" applyFont="1" applyFill="1" applyBorder="1" applyAlignment="1">
      <alignment vertical="top"/>
    </xf>
    <xf numFmtId="0" fontId="25" fillId="33" borderId="2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/>
    </xf>
    <xf numFmtId="0" fontId="22" fillId="33" borderId="2" xfId="0" applyFont="1" applyFill="1" applyBorder="1" applyAlignment="1">
      <alignment horizontal="left" vertical="top" wrapText="1"/>
    </xf>
    <xf numFmtId="49" fontId="22" fillId="33" borderId="2" xfId="0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5" fillId="38" borderId="15" xfId="0" applyFont="1" applyFill="1" applyBorder="1" applyAlignment="1">
      <alignment horizontal="left" vertical="top"/>
    </xf>
    <xf numFmtId="0" fontId="24" fillId="0" borderId="13" xfId="0" applyFont="1" applyBorder="1" applyAlignment="1">
      <alignment vertical="top"/>
    </xf>
    <xf numFmtId="0" fontId="24" fillId="0" borderId="14" xfId="0" applyFont="1" applyBorder="1" applyAlignment="1">
      <alignment vertical="top"/>
    </xf>
    <xf numFmtId="0" fontId="25" fillId="38" borderId="15" xfId="0" applyFont="1" applyFill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5" fillId="34" borderId="2" xfId="0" applyFont="1" applyFill="1" applyBorder="1" applyAlignment="1">
      <alignment horizontal="left" vertical="top" wrapText="1"/>
    </xf>
    <xf numFmtId="0" fontId="22" fillId="34" borderId="2" xfId="0" applyFont="1" applyFill="1" applyBorder="1" applyAlignment="1">
      <alignment horizontal="left" vertical="top" wrapText="1"/>
    </xf>
  </cellXfs>
  <cellStyles count="111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2 2" xfId="97"/>
    <cellStyle name="Normální 3" xfId="58"/>
    <cellStyle name="Normální 3 2" xfId="98"/>
    <cellStyle name="Normální 4" xfId="59"/>
    <cellStyle name="Normální 5" xfId="60"/>
    <cellStyle name="Normální 5 2" xfId="99"/>
    <cellStyle name="Normální 6" xfId="61"/>
    <cellStyle name="Normální 6 2" xfId="62"/>
    <cellStyle name="Normální 6 2 2" xfId="102"/>
    <cellStyle name="Normální 6 3" xfId="63"/>
    <cellStyle name="Normální 6 3 2" xfId="64"/>
    <cellStyle name="Normální 6 3 2 2" xfId="104"/>
    <cellStyle name="Normální 6 3 3" xfId="103"/>
    <cellStyle name="Normální 6 4" xfId="94"/>
    <cellStyle name="Normální 6 4 2" xfId="106"/>
    <cellStyle name="Normální 6 4 3" xfId="101"/>
    <cellStyle name="Normální 6 5" xfId="108"/>
    <cellStyle name="Normální 6 5 2" xfId="110"/>
    <cellStyle name="Normální 7" xfId="93"/>
    <cellStyle name="Normální 7 2" xfId="95"/>
    <cellStyle name="Normální 7 2 2" xfId="105"/>
    <cellStyle name="Normální 7 3" xfId="100"/>
    <cellStyle name="Normální 8" xfId="96"/>
    <cellStyle name="Normální 9" xfId="107"/>
    <cellStyle name="Normální 9 2" xfId="109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10"/>
  <sheetViews>
    <sheetView showGridLines="0" tabSelected="1" zoomScaleNormal="100" workbookViewId="0">
      <selection sqref="A1:A2"/>
    </sheetView>
  </sheetViews>
  <sheetFormatPr defaultColWidth="36.5703125" defaultRowHeight="12.75" x14ac:dyDescent="0.25"/>
  <cols>
    <col min="1" max="1" width="8.85546875" style="41" bestFit="1" customWidth="1"/>
    <col min="2" max="2" width="17.42578125" style="12" bestFit="1" customWidth="1"/>
    <col min="3" max="3" width="35.42578125" style="12" bestFit="1" customWidth="1"/>
    <col min="4" max="4" width="27.42578125" style="12" bestFit="1" customWidth="1"/>
    <col min="5" max="5" width="12.28515625" style="6" bestFit="1" customWidth="1"/>
    <col min="6" max="6" width="17.85546875" style="12" customWidth="1"/>
    <col min="7" max="7" width="9.140625" style="12" bestFit="1" customWidth="1"/>
    <col min="8" max="8" width="10.140625" style="12" bestFit="1" customWidth="1"/>
    <col min="9" max="9" width="35.85546875" style="12" bestFit="1" customWidth="1"/>
    <col min="10" max="10" width="36.7109375" style="12" bestFit="1" customWidth="1"/>
    <col min="11" max="11" width="22.5703125" style="12" bestFit="1" customWidth="1"/>
    <col min="12" max="12" width="21" style="12" bestFit="1" customWidth="1"/>
    <col min="13" max="13" width="10.42578125" style="12" customWidth="1"/>
    <col min="14" max="14" width="18.42578125" style="12" bestFit="1" customWidth="1"/>
    <col min="15" max="15" width="33.140625" style="12" bestFit="1" customWidth="1"/>
    <col min="16" max="16" width="36.7109375" style="2" bestFit="1" customWidth="1"/>
    <col min="17" max="17" width="27.85546875" style="12" bestFit="1" customWidth="1"/>
    <col min="18" max="18" width="24" style="12" bestFit="1" customWidth="1"/>
    <col min="19" max="19" width="10.7109375" style="12" bestFit="1" customWidth="1"/>
    <col min="20" max="20" width="20" style="12" bestFit="1" customWidth="1"/>
    <col min="21" max="21" width="34" style="12" bestFit="1" customWidth="1"/>
    <col min="22" max="22" width="36.140625" style="12" bestFit="1" customWidth="1"/>
    <col min="23" max="23" width="25.42578125" style="12" bestFit="1" customWidth="1"/>
    <col min="24" max="24" width="24" style="12" bestFit="1" customWidth="1"/>
    <col min="25" max="25" width="14.42578125" style="12" bestFit="1" customWidth="1"/>
    <col min="26" max="26" width="18.28515625" style="12" bestFit="1" customWidth="1"/>
    <col min="27" max="27" width="31.140625" style="12" bestFit="1" customWidth="1"/>
    <col min="28" max="28" width="23.140625" style="12" bestFit="1" customWidth="1"/>
    <col min="29" max="29" width="21.7109375" style="12" bestFit="1" customWidth="1"/>
    <col min="30" max="30" width="9" style="12" bestFit="1" customWidth="1"/>
    <col min="31" max="31" width="19.42578125" style="12" bestFit="1" customWidth="1"/>
    <col min="32" max="32" width="33.140625" style="12" bestFit="1" customWidth="1"/>
    <col min="33" max="33" width="12.7109375" style="8" customWidth="1"/>
    <col min="34" max="34" width="19.42578125" style="12" customWidth="1"/>
    <col min="35" max="35" width="8.7109375" style="12" bestFit="1" customWidth="1"/>
    <col min="36" max="36" width="8.5703125" style="12" customWidth="1"/>
    <col min="37" max="37" width="12.85546875" style="12" bestFit="1" customWidth="1"/>
    <col min="38" max="38" width="12.7109375" style="12" customWidth="1"/>
    <col min="39" max="40" width="23" style="12" bestFit="1" customWidth="1"/>
    <col min="41" max="41" width="18.140625" style="12" customWidth="1"/>
    <col min="42" max="42" width="16.28515625" style="12" customWidth="1"/>
    <col min="43" max="43" width="11.7109375" style="12" customWidth="1"/>
    <col min="44" max="44" width="11.42578125" style="12" customWidth="1"/>
    <col min="45" max="46" width="17.140625" style="12" bestFit="1" customWidth="1"/>
    <col min="47" max="48" width="13.5703125" style="12" bestFit="1" customWidth="1"/>
    <col min="49" max="49" width="13" style="12" bestFit="1" customWidth="1"/>
    <col min="50" max="50" width="17.85546875" style="12" customWidth="1"/>
    <col min="51" max="51" width="18" style="12" bestFit="1" customWidth="1"/>
    <col min="52" max="52" width="13" style="12" bestFit="1" customWidth="1"/>
    <col min="53" max="53" width="14.7109375" style="12" customWidth="1"/>
    <col min="54" max="54" width="10.5703125" style="12" bestFit="1" customWidth="1"/>
    <col min="55" max="55" width="9.140625" style="12" bestFit="1" customWidth="1"/>
    <col min="56" max="56" width="7.7109375" style="12" bestFit="1" customWidth="1"/>
    <col min="57" max="57" width="14" style="12" bestFit="1" customWidth="1"/>
    <col min="58" max="58" width="15" style="12" bestFit="1" customWidth="1"/>
    <col min="59" max="59" width="7.5703125" style="12" bestFit="1" customWidth="1"/>
    <col min="60" max="60" width="22.7109375" style="12" bestFit="1" customWidth="1"/>
    <col min="61" max="61" width="7.42578125" style="12" customWidth="1"/>
    <col min="62" max="62" width="8.5703125" style="12" bestFit="1" customWidth="1"/>
    <col min="63" max="63" width="7.5703125" style="12" bestFit="1" customWidth="1"/>
    <col min="64" max="64" width="9" style="12" bestFit="1" customWidth="1"/>
    <col min="65" max="65" width="6.7109375" style="12" customWidth="1"/>
    <col min="66" max="68" width="7.5703125" style="12" bestFit="1" customWidth="1"/>
    <col min="69" max="69" width="10" style="12" bestFit="1" customWidth="1"/>
    <col min="70" max="70" width="19.85546875" style="12" bestFit="1" customWidth="1"/>
    <col min="71" max="71" width="25.140625" style="12" bestFit="1" customWidth="1"/>
    <col min="72" max="72" width="27.5703125" style="12" bestFit="1" customWidth="1"/>
    <col min="73" max="74" width="15" style="12" bestFit="1" customWidth="1"/>
    <col min="75" max="75" width="16" style="12" bestFit="1" customWidth="1"/>
    <col min="76" max="76" width="17" style="12" bestFit="1" customWidth="1"/>
    <col min="77" max="77" width="12.85546875" style="12" bestFit="1" customWidth="1"/>
    <col min="78" max="78" width="13.28515625" style="12" bestFit="1" customWidth="1"/>
    <col min="79" max="79" width="31.42578125" style="12" bestFit="1" customWidth="1"/>
    <col min="80" max="80" width="13.85546875" style="12" bestFit="1" customWidth="1"/>
    <col min="81" max="81" width="14.5703125" style="12" bestFit="1" customWidth="1"/>
    <col min="82" max="82" width="18.140625" style="12" bestFit="1" customWidth="1"/>
    <col min="83" max="83" width="21.140625" style="12" bestFit="1" customWidth="1"/>
    <col min="84" max="84" width="26.5703125" style="12" bestFit="1" customWidth="1"/>
    <col min="85" max="85" width="18.5703125" style="12" bestFit="1" customWidth="1"/>
    <col min="86" max="86" width="24.140625" style="12" bestFit="1" customWidth="1"/>
    <col min="87" max="87" width="24" style="12" bestFit="1" customWidth="1"/>
    <col min="88" max="88" width="18.5703125" style="12" bestFit="1" customWidth="1"/>
    <col min="89" max="89" width="59.42578125" style="12" customWidth="1"/>
    <col min="90" max="90" width="18.5703125" style="12" bestFit="1" customWidth="1"/>
    <col min="91" max="91" width="25.7109375" style="12" bestFit="1" customWidth="1"/>
    <col min="92" max="92" width="36.7109375" style="12" bestFit="1" customWidth="1"/>
    <col min="93" max="93" width="16.42578125" style="12" bestFit="1" customWidth="1"/>
    <col min="94" max="94" width="16.5703125" style="12" bestFit="1" customWidth="1"/>
    <col min="95" max="95" width="25.7109375" style="12" bestFit="1" customWidth="1"/>
    <col min="96" max="96" width="36.7109375" style="12" bestFit="1" customWidth="1"/>
    <col min="97" max="97" width="18.5703125" style="12" bestFit="1" customWidth="1"/>
    <col min="98" max="98" width="25.7109375" style="12" bestFit="1" customWidth="1"/>
    <col min="99" max="99" width="36" style="12" bestFit="1" customWidth="1"/>
    <col min="100" max="100" width="29.7109375" style="12" customWidth="1"/>
    <col min="101" max="101" width="20.7109375" style="12" bestFit="1" customWidth="1"/>
    <col min="102" max="102" width="21.5703125" style="12" customWidth="1"/>
    <col min="103" max="103" width="23" style="12" bestFit="1" customWidth="1"/>
    <col min="104" max="104" width="11.28515625" style="12" customWidth="1"/>
    <col min="105" max="105" width="25.28515625" style="12" bestFit="1" customWidth="1"/>
    <col min="106" max="106" width="12.7109375" style="12" customWidth="1"/>
    <col min="107" max="107" width="18.5703125" style="12" bestFit="1" customWidth="1"/>
    <col min="108" max="108" width="7.7109375" style="12" bestFit="1" customWidth="1"/>
    <col min="109" max="109" width="36.7109375" style="12" bestFit="1" customWidth="1"/>
    <col min="110" max="110" width="20.42578125" style="12" customWidth="1"/>
    <col min="111" max="111" width="5.85546875" style="12" customWidth="1"/>
    <col min="112" max="112" width="29.42578125" style="12" bestFit="1" customWidth="1"/>
    <col min="113" max="113" width="36.7109375" style="12" bestFit="1" customWidth="1"/>
    <col min="114" max="114" width="18.85546875" style="12" bestFit="1" customWidth="1"/>
    <col min="115" max="115" width="36.7109375" style="12" bestFit="1" customWidth="1"/>
    <col min="116" max="116" width="16.42578125" style="12" bestFit="1" customWidth="1"/>
    <col min="117" max="117" width="31.42578125" style="12" bestFit="1" customWidth="1"/>
    <col min="118" max="118" width="15.140625" style="12" bestFit="1" customWidth="1"/>
    <col min="119" max="119" width="17" style="12" bestFit="1" customWidth="1"/>
    <col min="120" max="120" width="20.5703125" style="12" customWidth="1"/>
    <col min="121" max="121" width="36.42578125" style="12" bestFit="1" customWidth="1"/>
    <col min="122" max="122" width="21.7109375" style="12" bestFit="1" customWidth="1"/>
    <col min="123" max="123" width="26" style="12" customWidth="1"/>
    <col min="124" max="124" width="24.42578125" style="12" bestFit="1" customWidth="1"/>
    <col min="125" max="125" width="28.28515625" style="12" customWidth="1"/>
    <col min="126" max="126" width="28.42578125" style="12" bestFit="1" customWidth="1"/>
    <col min="127" max="127" width="29.5703125" style="12" customWidth="1"/>
    <col min="128" max="128" width="15.7109375" style="12" bestFit="1" customWidth="1"/>
    <col min="129" max="129" width="16.28515625" style="12" bestFit="1" customWidth="1"/>
    <col min="130" max="130" width="15.7109375" style="12" bestFit="1" customWidth="1"/>
    <col min="131" max="131" width="23.5703125" style="12" bestFit="1" customWidth="1"/>
    <col min="132" max="132" width="25.42578125" style="12" bestFit="1" customWidth="1"/>
    <col min="133" max="133" width="26.140625" style="12" bestFit="1" customWidth="1"/>
    <col min="134" max="134" width="27.85546875" style="12" bestFit="1" customWidth="1"/>
    <col min="135" max="135" width="28.140625" style="12" bestFit="1" customWidth="1"/>
    <col min="136" max="136" width="29.42578125" style="12" bestFit="1" customWidth="1"/>
    <col min="137" max="137" width="16.7109375" style="12" bestFit="1" customWidth="1"/>
    <col min="138" max="138" width="17.140625" style="12" bestFit="1" customWidth="1"/>
    <col min="139" max="139" width="16.7109375" style="12" bestFit="1" customWidth="1"/>
    <col min="140" max="140" width="14.28515625" style="12" bestFit="1" customWidth="1"/>
    <col min="141" max="141" width="15.7109375" style="12" bestFit="1" customWidth="1"/>
    <col min="142" max="142" width="14.28515625" style="12" bestFit="1" customWidth="1"/>
    <col min="143" max="143" width="25.140625" style="12" bestFit="1" customWidth="1"/>
    <col min="144" max="144" width="26.7109375" style="12" bestFit="1" customWidth="1"/>
    <col min="145" max="145" width="28.42578125" style="12" bestFit="1" customWidth="1"/>
    <col min="146" max="146" width="31.42578125" style="12" bestFit="1" customWidth="1"/>
    <col min="147" max="147" width="15.28515625" style="12" bestFit="1" customWidth="1"/>
    <col min="148" max="148" width="16.28515625" style="12" bestFit="1" customWidth="1"/>
    <col min="149" max="150" width="26.140625" style="12" bestFit="1" customWidth="1"/>
    <col min="151" max="151" width="28.42578125" style="12" bestFit="1" customWidth="1"/>
    <col min="152" max="152" width="30.42578125" style="12" bestFit="1" customWidth="1"/>
    <col min="153" max="154" width="16.85546875" style="12" bestFit="1" customWidth="1"/>
    <col min="155" max="155" width="15.140625" style="12" bestFit="1" customWidth="1"/>
    <col min="156" max="156" width="15" style="12" customWidth="1"/>
    <col min="157" max="157" width="18.140625" style="12" bestFit="1" customWidth="1"/>
    <col min="158" max="158" width="21.7109375" style="12" bestFit="1" customWidth="1"/>
    <col min="159" max="159" width="21.5703125" style="12" customWidth="1"/>
    <col min="160" max="160" width="14.7109375" style="12" bestFit="1" customWidth="1"/>
    <col min="161" max="162" width="16.28515625" style="12" bestFit="1" customWidth="1"/>
    <col min="163" max="163" width="15.7109375" style="12" bestFit="1" customWidth="1"/>
    <col min="164" max="164" width="20.42578125" style="12" bestFit="1" customWidth="1"/>
    <col min="165" max="165" width="22.42578125" style="12" customWidth="1"/>
    <col min="166" max="166" width="22.85546875" style="12" bestFit="1" customWidth="1"/>
    <col min="167" max="167" width="15.28515625" style="12" customWidth="1"/>
    <col min="168" max="168" width="20" style="12" bestFit="1" customWidth="1"/>
    <col min="169" max="169" width="21.7109375" style="12" bestFit="1" customWidth="1"/>
    <col min="170" max="170" width="18.42578125" style="12" bestFit="1" customWidth="1"/>
    <col min="171" max="171" width="14.42578125" style="12" bestFit="1" customWidth="1"/>
    <col min="172" max="172" width="18.42578125" style="12" bestFit="1" customWidth="1"/>
    <col min="173" max="173" width="26.28515625" style="12" bestFit="1" customWidth="1"/>
    <col min="174" max="174" width="14.42578125" style="12" bestFit="1" customWidth="1"/>
    <col min="175" max="175" width="14.28515625" style="12" customWidth="1"/>
    <col min="176" max="176" width="31.140625" style="12" bestFit="1" customWidth="1"/>
    <col min="177" max="177" width="32.5703125" style="12" bestFit="1" customWidth="1"/>
    <col min="178" max="178" width="32.42578125" style="12" bestFit="1" customWidth="1"/>
    <col min="179" max="179" width="31.5703125" style="12" bestFit="1" customWidth="1"/>
    <col min="180" max="180" width="30.5703125" style="12" customWidth="1"/>
    <col min="181" max="181" width="31.5703125" style="12" bestFit="1" customWidth="1"/>
    <col min="182" max="183" width="32.42578125" style="12" bestFit="1" customWidth="1"/>
    <col min="184" max="184" width="30.5703125" style="12" bestFit="1" customWidth="1"/>
    <col min="185" max="185" width="32.42578125" style="12" bestFit="1" customWidth="1"/>
    <col min="186" max="186" width="31.5703125" style="12" bestFit="1" customWidth="1"/>
    <col min="187" max="187" width="32.85546875" style="12" bestFit="1" customWidth="1"/>
    <col min="188" max="188" width="31" style="12" bestFit="1" customWidth="1"/>
    <col min="189" max="190" width="31.5703125" style="12" bestFit="1" customWidth="1"/>
    <col min="191" max="191" width="37.5703125" style="12" customWidth="1"/>
    <col min="192" max="192" width="41.140625" style="12" customWidth="1"/>
    <col min="193" max="195" width="36.5703125" style="12" bestFit="1" customWidth="1"/>
    <col min="196" max="196" width="10.28515625" style="12" bestFit="1" customWidth="1"/>
    <col min="197" max="197" width="9.7109375" style="12" bestFit="1" customWidth="1"/>
    <col min="198" max="198" width="15.28515625" style="12" bestFit="1" customWidth="1"/>
    <col min="199" max="199" width="19.5703125" style="12" bestFit="1" customWidth="1"/>
    <col min="200" max="200" width="18.5703125" style="12" bestFit="1" customWidth="1"/>
    <col min="201" max="201" width="16" style="12" customWidth="1"/>
    <col min="202" max="202" width="22.42578125" style="12" bestFit="1" customWidth="1"/>
    <col min="203" max="203" width="13.7109375" style="12" bestFit="1" customWidth="1"/>
    <col min="204" max="204" width="16.28515625" style="12" bestFit="1" customWidth="1"/>
    <col min="205" max="205" width="17.42578125" style="12" bestFit="1" customWidth="1"/>
    <col min="206" max="206" width="17.85546875" style="12" bestFit="1" customWidth="1"/>
    <col min="207" max="208" width="36.7109375" style="12" bestFit="1" customWidth="1"/>
    <col min="209" max="209" width="15.28515625" style="12" bestFit="1" customWidth="1"/>
    <col min="210" max="210" width="36.42578125" style="12" bestFit="1" customWidth="1"/>
    <col min="211" max="211" width="36.7109375" style="12" bestFit="1" customWidth="1"/>
    <col min="212" max="212" width="36.5703125" style="12" bestFit="1" customWidth="1"/>
    <col min="213" max="213" width="9.85546875" style="12" bestFit="1" customWidth="1"/>
    <col min="214" max="214" width="10.7109375" style="12" customWidth="1"/>
    <col min="215" max="215" width="11" style="12" customWidth="1"/>
    <col min="216" max="216" width="7.42578125" style="12" customWidth="1"/>
    <col min="217" max="217" width="35.140625" style="12" bestFit="1" customWidth="1"/>
    <col min="218" max="218" width="15.42578125" style="12" bestFit="1" customWidth="1"/>
    <col min="219" max="219" width="36.7109375" style="12" bestFit="1" customWidth="1"/>
    <col min="220" max="220" width="39" style="12" customWidth="1"/>
    <col min="221" max="221" width="36.7109375" style="12" bestFit="1" customWidth="1"/>
    <col min="222" max="222" width="15.42578125" style="12" bestFit="1" customWidth="1"/>
    <col min="223" max="223" width="36.7109375" style="12" bestFit="1" customWidth="1"/>
    <col min="224" max="224" width="16" style="12" bestFit="1" customWidth="1"/>
    <col min="225" max="225" width="36.7109375" style="12" bestFit="1" customWidth="1"/>
    <col min="226" max="226" width="22.7109375" style="12" customWidth="1"/>
    <col min="227" max="227" width="27.42578125" style="12" customWidth="1"/>
    <col min="228" max="233" width="8.5703125" style="12" bestFit="1" customWidth="1"/>
    <col min="234" max="234" width="23.42578125" style="12" bestFit="1" customWidth="1"/>
    <col min="235" max="235" width="35.42578125" style="12" bestFit="1" customWidth="1"/>
    <col min="236" max="236" width="18.42578125" style="12" customWidth="1"/>
    <col min="237" max="237" width="20" style="12" bestFit="1" customWidth="1"/>
    <col min="238" max="238" width="14.7109375" style="12" bestFit="1" customWidth="1"/>
    <col min="239" max="239" width="20.42578125" style="12" bestFit="1" customWidth="1"/>
    <col min="240" max="240" width="15.5703125" style="12" bestFit="1" customWidth="1"/>
    <col min="241" max="241" width="21.5703125" style="12" bestFit="1" customWidth="1"/>
    <col min="242" max="242" width="77.85546875" style="12" bestFit="1" customWidth="1"/>
    <col min="243" max="243" width="84" style="12" customWidth="1"/>
    <col min="244" max="244" width="10.140625" style="12" bestFit="1" customWidth="1"/>
    <col min="245" max="245" width="12.28515625" style="12" bestFit="1" customWidth="1"/>
    <col min="246" max="246" width="10.85546875" style="12" bestFit="1" customWidth="1"/>
    <col min="247" max="247" width="12.140625" style="12" bestFit="1" customWidth="1"/>
    <col min="248" max="248" width="9.85546875" style="12" bestFit="1" customWidth="1"/>
    <col min="249" max="249" width="10.42578125" style="12" bestFit="1" customWidth="1"/>
    <col min="250" max="250" width="8.85546875" style="12" bestFit="1" customWidth="1"/>
    <col min="251" max="251" width="21.140625" style="12" bestFit="1" customWidth="1"/>
    <col min="252" max="252" width="21.85546875" style="12" bestFit="1" customWidth="1"/>
    <col min="253" max="253" width="14.42578125" style="12" bestFit="1" customWidth="1"/>
    <col min="254" max="254" width="20.140625" style="12" bestFit="1" customWidth="1"/>
    <col min="255" max="255" width="23.85546875" style="12" bestFit="1" customWidth="1"/>
    <col min="256" max="256" width="16.42578125" style="12" bestFit="1" customWidth="1"/>
    <col min="257" max="257" width="17.7109375" style="12" bestFit="1" customWidth="1"/>
    <col min="258" max="258" width="14.42578125" style="12" bestFit="1" customWidth="1"/>
    <col min="259" max="259" width="13.42578125" style="12" bestFit="1" customWidth="1"/>
    <col min="260" max="260" width="12.28515625" style="12" bestFit="1" customWidth="1"/>
    <col min="261" max="261" width="11.5703125" style="12" customWidth="1"/>
    <col min="262" max="262" width="10.85546875" style="12" bestFit="1" customWidth="1"/>
    <col min="263" max="263" width="9.85546875" style="12" bestFit="1" customWidth="1"/>
    <col min="264" max="264" width="10.42578125" style="12" bestFit="1" customWidth="1"/>
    <col min="265" max="265" width="10" style="12" bestFit="1" customWidth="1"/>
    <col min="266" max="266" width="19" style="12" bestFit="1" customWidth="1"/>
    <col min="267" max="267" width="18.7109375" style="12" customWidth="1"/>
    <col min="268" max="268" width="14.42578125" style="12" bestFit="1" customWidth="1"/>
    <col min="269" max="269" width="18.85546875" style="12" bestFit="1" customWidth="1"/>
    <col min="270" max="270" width="23.85546875" style="12" bestFit="1" customWidth="1"/>
    <col min="271" max="271" width="20" style="12" bestFit="1" customWidth="1"/>
    <col min="272" max="272" width="18.7109375" style="12" bestFit="1" customWidth="1"/>
    <col min="273" max="273" width="14.42578125" style="12" bestFit="1" customWidth="1"/>
    <col min="274" max="274" width="31.140625" style="12" customWidth="1"/>
    <col min="275" max="275" width="22.85546875" style="12" customWidth="1"/>
    <col min="276" max="276" width="17.5703125" style="17" customWidth="1"/>
    <col min="277" max="277" width="17.7109375" style="17" customWidth="1"/>
    <col min="278" max="278" width="14.140625" style="17" bestFit="1" customWidth="1"/>
    <col min="279" max="279" width="18.140625" style="12" customWidth="1"/>
    <col min="280" max="280" width="17.28515625" style="12" bestFit="1" customWidth="1"/>
    <col min="281" max="281" width="17.42578125" style="12" bestFit="1" customWidth="1"/>
    <col min="282" max="282" width="15.5703125" style="12" bestFit="1" customWidth="1"/>
    <col min="283" max="283" width="13" style="12" customWidth="1"/>
    <col min="284" max="284" width="36.7109375" style="12" bestFit="1" customWidth="1"/>
    <col min="285" max="285" width="41.85546875" style="12" customWidth="1"/>
    <col min="286" max="286" width="36.7109375" style="12" bestFit="1" customWidth="1"/>
    <col min="287" max="287" width="20" style="12" customWidth="1"/>
    <col min="288" max="288" width="24" style="12" bestFit="1" customWidth="1"/>
    <col min="289" max="16384" width="36.5703125" style="12"/>
  </cols>
  <sheetData>
    <row r="1" spans="1:288" s="1" customFormat="1" x14ac:dyDescent="0.25">
      <c r="A1" s="51" t="s">
        <v>387</v>
      </c>
      <c r="B1" s="53" t="s">
        <v>0</v>
      </c>
      <c r="C1" s="53" t="s">
        <v>1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42"/>
      <c r="AH1" s="53" t="s">
        <v>205</v>
      </c>
      <c r="AI1" s="55"/>
      <c r="AJ1" s="55"/>
      <c r="AK1" s="55"/>
      <c r="AL1" s="58"/>
      <c r="AM1" s="53" t="s">
        <v>34</v>
      </c>
      <c r="AN1" s="57"/>
      <c r="AO1" s="57"/>
      <c r="AP1" s="57"/>
      <c r="AQ1" s="57"/>
      <c r="AR1" s="57"/>
      <c r="AS1" s="57"/>
      <c r="AT1" s="57"/>
      <c r="AU1" s="58"/>
      <c r="AV1" s="58"/>
      <c r="AW1" s="53" t="s">
        <v>41</v>
      </c>
      <c r="AX1" s="57"/>
      <c r="AY1" s="57"/>
      <c r="AZ1" s="57"/>
      <c r="BA1" s="58"/>
      <c r="BB1" s="53" t="s">
        <v>46</v>
      </c>
      <c r="BC1" s="57"/>
      <c r="BD1" s="57"/>
      <c r="BE1" s="57"/>
      <c r="BF1" s="57"/>
      <c r="BG1" s="57"/>
      <c r="BH1" s="57"/>
      <c r="BI1" s="53" t="s">
        <v>54</v>
      </c>
      <c r="BJ1" s="57"/>
      <c r="BK1" s="57"/>
      <c r="BL1" s="53" t="s">
        <v>58</v>
      </c>
      <c r="BM1" s="57"/>
      <c r="BN1" s="57"/>
      <c r="BO1" s="57"/>
      <c r="BP1" s="57"/>
      <c r="BQ1" s="57"/>
      <c r="BR1" s="53" t="s">
        <v>65</v>
      </c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3" t="s">
        <v>67</v>
      </c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3" t="s">
        <v>78</v>
      </c>
      <c r="CQ1" s="57"/>
      <c r="CR1" s="57"/>
      <c r="CS1" s="53" t="s">
        <v>80</v>
      </c>
      <c r="CT1" s="57"/>
      <c r="CU1" s="57"/>
      <c r="CV1" s="53" t="s">
        <v>81</v>
      </c>
      <c r="CW1" s="57"/>
      <c r="CX1" s="57"/>
      <c r="CY1" s="55"/>
      <c r="CZ1" s="59"/>
      <c r="DA1" s="59"/>
      <c r="DB1" s="59"/>
      <c r="DC1" s="53" t="s">
        <v>85</v>
      </c>
      <c r="DD1" s="57"/>
      <c r="DE1" s="57"/>
      <c r="DF1" s="57"/>
      <c r="DG1" s="57"/>
      <c r="DH1" s="57"/>
      <c r="DI1" s="57"/>
      <c r="DJ1" s="53" t="s">
        <v>89</v>
      </c>
      <c r="DK1" s="57"/>
      <c r="DL1" s="57"/>
      <c r="DM1" s="57"/>
      <c r="DN1" s="57"/>
      <c r="DO1" s="53" t="s">
        <v>94</v>
      </c>
      <c r="DP1" s="57"/>
      <c r="DQ1" s="57"/>
      <c r="DR1" s="53" t="s">
        <v>98</v>
      </c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8"/>
      <c r="FT1" s="53" t="s">
        <v>134</v>
      </c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3" t="s">
        <v>155</v>
      </c>
      <c r="GO1" s="57"/>
      <c r="GP1" s="57"/>
      <c r="GQ1" s="57"/>
      <c r="GR1" s="57"/>
      <c r="GS1" s="57"/>
      <c r="GT1" s="57"/>
      <c r="GU1" s="53" t="s">
        <v>163</v>
      </c>
      <c r="GV1" s="57"/>
      <c r="GW1" s="57"/>
      <c r="GX1" s="53" t="s">
        <v>167</v>
      </c>
      <c r="GY1" s="57"/>
      <c r="GZ1" s="57"/>
      <c r="HA1" s="57"/>
      <c r="HB1" s="57"/>
      <c r="HC1" s="57"/>
      <c r="HD1" s="57"/>
      <c r="HE1" s="53" t="s">
        <v>172</v>
      </c>
      <c r="HF1" s="57"/>
      <c r="HG1" s="57"/>
      <c r="HH1" s="57"/>
      <c r="HI1" s="57"/>
      <c r="HJ1" s="53" t="s">
        <v>174</v>
      </c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3" t="s">
        <v>189</v>
      </c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  <c r="IW1" s="57"/>
      <c r="IX1" s="57"/>
      <c r="IY1" s="66" t="s">
        <v>379</v>
      </c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26"/>
      <c r="JO1" s="30"/>
      <c r="JP1" s="63" t="s">
        <v>454</v>
      </c>
      <c r="JQ1" s="64"/>
      <c r="JR1" s="65"/>
      <c r="JS1" s="40" t="s">
        <v>459</v>
      </c>
      <c r="JT1" s="60" t="s">
        <v>455</v>
      </c>
      <c r="JU1" s="61"/>
      <c r="JV1" s="62"/>
      <c r="JW1" s="40" t="s">
        <v>460</v>
      </c>
      <c r="JX1" s="40" t="s">
        <v>456</v>
      </c>
      <c r="JY1" s="40" t="s">
        <v>457</v>
      </c>
      <c r="JZ1" s="40" t="s">
        <v>458</v>
      </c>
      <c r="KA1" s="60" t="s">
        <v>461</v>
      </c>
      <c r="KB1" s="62"/>
    </row>
    <row r="2" spans="1:288" ht="306" x14ac:dyDescent="0.25">
      <c r="A2" s="52"/>
      <c r="B2" s="54"/>
      <c r="C2" s="11" t="s">
        <v>2</v>
      </c>
      <c r="D2" s="11" t="s">
        <v>3</v>
      </c>
      <c r="E2" s="9" t="s">
        <v>206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8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1" t="s">
        <v>29</v>
      </c>
      <c r="AF2" s="11" t="s">
        <v>30</v>
      </c>
      <c r="AG2" s="13" t="s">
        <v>417</v>
      </c>
      <c r="AH2" s="11" t="s">
        <v>31</v>
      </c>
      <c r="AI2" s="11" t="s">
        <v>32</v>
      </c>
      <c r="AJ2" s="13" t="s">
        <v>388</v>
      </c>
      <c r="AK2" s="11" t="s">
        <v>33</v>
      </c>
      <c r="AL2" s="13" t="s">
        <v>389</v>
      </c>
      <c r="AM2" s="11" t="s">
        <v>35</v>
      </c>
      <c r="AN2" s="11" t="s">
        <v>36</v>
      </c>
      <c r="AO2" s="11" t="s">
        <v>37</v>
      </c>
      <c r="AP2" s="11" t="s">
        <v>38</v>
      </c>
      <c r="AQ2" s="13" t="s">
        <v>390</v>
      </c>
      <c r="AR2" s="13" t="s">
        <v>391</v>
      </c>
      <c r="AS2" s="11" t="s">
        <v>39</v>
      </c>
      <c r="AT2" s="11" t="s">
        <v>40</v>
      </c>
      <c r="AU2" s="13" t="s">
        <v>392</v>
      </c>
      <c r="AV2" s="13" t="s">
        <v>393</v>
      </c>
      <c r="AW2" s="11" t="s">
        <v>42</v>
      </c>
      <c r="AX2" s="11" t="s">
        <v>43</v>
      </c>
      <c r="AY2" s="11" t="s">
        <v>44</v>
      </c>
      <c r="AZ2" s="11" t="s">
        <v>45</v>
      </c>
      <c r="BA2" s="13" t="s">
        <v>394</v>
      </c>
      <c r="BB2" s="11" t="s">
        <v>47</v>
      </c>
      <c r="BC2" s="11" t="s">
        <v>48</v>
      </c>
      <c r="BD2" s="11" t="s">
        <v>49</v>
      </c>
      <c r="BE2" s="11" t="s">
        <v>50</v>
      </c>
      <c r="BF2" s="11" t="s">
        <v>51</v>
      </c>
      <c r="BG2" s="11" t="s">
        <v>52</v>
      </c>
      <c r="BH2" s="11" t="s">
        <v>53</v>
      </c>
      <c r="BI2" s="11" t="s">
        <v>55</v>
      </c>
      <c r="BJ2" s="11" t="s">
        <v>56</v>
      </c>
      <c r="BK2" s="11" t="s">
        <v>57</v>
      </c>
      <c r="BL2" s="11" t="s">
        <v>59</v>
      </c>
      <c r="BM2" s="11" t="s">
        <v>60</v>
      </c>
      <c r="BN2" s="11" t="s">
        <v>61</v>
      </c>
      <c r="BO2" s="11" t="s">
        <v>62</v>
      </c>
      <c r="BP2" s="11" t="s">
        <v>63</v>
      </c>
      <c r="BQ2" s="11" t="s">
        <v>64</v>
      </c>
      <c r="BR2" s="11" t="s">
        <v>420</v>
      </c>
      <c r="BS2" s="11" t="s">
        <v>421</v>
      </c>
      <c r="BT2" s="11" t="s">
        <v>428</v>
      </c>
      <c r="BU2" s="11" t="s">
        <v>422</v>
      </c>
      <c r="BV2" s="11" t="s">
        <v>423</v>
      </c>
      <c r="BW2" s="11" t="s">
        <v>424</v>
      </c>
      <c r="BX2" s="11" t="s">
        <v>425</v>
      </c>
      <c r="BY2" s="11" t="s">
        <v>426</v>
      </c>
      <c r="BZ2" s="11" t="s">
        <v>427</v>
      </c>
      <c r="CA2" s="11" t="s">
        <v>66</v>
      </c>
      <c r="CB2" s="11" t="s">
        <v>429</v>
      </c>
      <c r="CC2" s="11" t="s">
        <v>430</v>
      </c>
      <c r="CD2" s="11" t="s">
        <v>431</v>
      </c>
      <c r="CE2" s="11" t="s">
        <v>68</v>
      </c>
      <c r="CF2" s="11" t="s">
        <v>69</v>
      </c>
      <c r="CG2" s="11" t="s">
        <v>70</v>
      </c>
      <c r="CH2" s="11" t="s">
        <v>71</v>
      </c>
      <c r="CI2" s="11" t="s">
        <v>72</v>
      </c>
      <c r="CJ2" s="11" t="s">
        <v>73</v>
      </c>
      <c r="CK2" s="11" t="s">
        <v>74</v>
      </c>
      <c r="CL2" s="11" t="s">
        <v>75</v>
      </c>
      <c r="CM2" s="11" t="s">
        <v>76</v>
      </c>
      <c r="CN2" s="11" t="s">
        <v>74</v>
      </c>
      <c r="CO2" s="11" t="s">
        <v>77</v>
      </c>
      <c r="CP2" s="11" t="s">
        <v>79</v>
      </c>
      <c r="CQ2" s="11" t="s">
        <v>76</v>
      </c>
      <c r="CR2" s="11" t="s">
        <v>74</v>
      </c>
      <c r="CS2" s="11" t="s">
        <v>79</v>
      </c>
      <c r="CT2" s="11" t="s">
        <v>76</v>
      </c>
      <c r="CU2" s="11" t="s">
        <v>74</v>
      </c>
      <c r="CV2" s="11" t="s">
        <v>82</v>
      </c>
      <c r="CW2" s="11" t="s">
        <v>83</v>
      </c>
      <c r="CX2" s="11" t="s">
        <v>84</v>
      </c>
      <c r="CY2" s="13" t="s">
        <v>395</v>
      </c>
      <c r="CZ2" s="13" t="s">
        <v>396</v>
      </c>
      <c r="DA2" s="13" t="s">
        <v>415</v>
      </c>
      <c r="DB2" s="13" t="s">
        <v>397</v>
      </c>
      <c r="DC2" s="11" t="s">
        <v>432</v>
      </c>
      <c r="DD2" s="11" t="s">
        <v>86</v>
      </c>
      <c r="DE2" s="11" t="s">
        <v>87</v>
      </c>
      <c r="DF2" s="11" t="s">
        <v>433</v>
      </c>
      <c r="DG2" s="11" t="s">
        <v>86</v>
      </c>
      <c r="DH2" s="11" t="s">
        <v>87</v>
      </c>
      <c r="DI2" s="11" t="s">
        <v>88</v>
      </c>
      <c r="DJ2" s="11" t="s">
        <v>90</v>
      </c>
      <c r="DK2" s="11" t="s">
        <v>91</v>
      </c>
      <c r="DL2" s="11" t="s">
        <v>92</v>
      </c>
      <c r="DM2" s="11" t="s">
        <v>93</v>
      </c>
      <c r="DN2" s="11" t="s">
        <v>434</v>
      </c>
      <c r="DO2" s="11" t="s">
        <v>95</v>
      </c>
      <c r="DP2" s="11" t="s">
        <v>96</v>
      </c>
      <c r="DQ2" s="11" t="s">
        <v>97</v>
      </c>
      <c r="DR2" s="11" t="s">
        <v>435</v>
      </c>
      <c r="DS2" s="11" t="s">
        <v>99</v>
      </c>
      <c r="DT2" s="11" t="s">
        <v>100</v>
      </c>
      <c r="DU2" s="11" t="s">
        <v>101</v>
      </c>
      <c r="DV2" s="11" t="s">
        <v>102</v>
      </c>
      <c r="DW2" s="11" t="s">
        <v>103</v>
      </c>
      <c r="DX2" s="13" t="s">
        <v>401</v>
      </c>
      <c r="DY2" s="13" t="s">
        <v>402</v>
      </c>
      <c r="DZ2" s="13" t="s">
        <v>403</v>
      </c>
      <c r="EA2" s="11" t="s">
        <v>436</v>
      </c>
      <c r="EB2" s="11" t="s">
        <v>104</v>
      </c>
      <c r="EC2" s="11" t="s">
        <v>105</v>
      </c>
      <c r="ED2" s="11" t="s">
        <v>106</v>
      </c>
      <c r="EE2" s="11" t="s">
        <v>107</v>
      </c>
      <c r="EF2" s="11" t="s">
        <v>108</v>
      </c>
      <c r="EG2" s="13" t="s">
        <v>404</v>
      </c>
      <c r="EH2" s="13" t="s">
        <v>405</v>
      </c>
      <c r="EI2" s="13" t="s">
        <v>406</v>
      </c>
      <c r="EJ2" s="13" t="s">
        <v>400</v>
      </c>
      <c r="EK2" s="13" t="s">
        <v>398</v>
      </c>
      <c r="EL2" s="13" t="s">
        <v>399</v>
      </c>
      <c r="EM2" s="11" t="s">
        <v>109</v>
      </c>
      <c r="EN2" s="11" t="s">
        <v>110</v>
      </c>
      <c r="EO2" s="11" t="s">
        <v>111</v>
      </c>
      <c r="EP2" s="11" t="s">
        <v>112</v>
      </c>
      <c r="EQ2" s="13" t="s">
        <v>407</v>
      </c>
      <c r="ER2" s="13" t="s">
        <v>408</v>
      </c>
      <c r="ES2" s="11" t="s">
        <v>113</v>
      </c>
      <c r="ET2" s="11" t="s">
        <v>114</v>
      </c>
      <c r="EU2" s="11" t="s">
        <v>115</v>
      </c>
      <c r="EV2" s="11" t="s">
        <v>116</v>
      </c>
      <c r="EW2" s="13" t="s">
        <v>409</v>
      </c>
      <c r="EX2" s="13" t="s">
        <v>410</v>
      </c>
      <c r="EY2" s="13" t="s">
        <v>411</v>
      </c>
      <c r="EZ2" s="13" t="s">
        <v>412</v>
      </c>
      <c r="FA2" s="11" t="s">
        <v>117</v>
      </c>
      <c r="FB2" s="11" t="s">
        <v>118</v>
      </c>
      <c r="FC2" s="13" t="s">
        <v>413</v>
      </c>
      <c r="FD2" s="11" t="s">
        <v>119</v>
      </c>
      <c r="FE2" s="11" t="s">
        <v>120</v>
      </c>
      <c r="FF2" s="11" t="s">
        <v>121</v>
      </c>
      <c r="FG2" s="11" t="s">
        <v>122</v>
      </c>
      <c r="FH2" s="11" t="s">
        <v>123</v>
      </c>
      <c r="FI2" s="11" t="s">
        <v>124</v>
      </c>
      <c r="FJ2" s="11" t="s">
        <v>125</v>
      </c>
      <c r="FK2" s="11" t="s">
        <v>126</v>
      </c>
      <c r="FL2" s="11" t="s">
        <v>127</v>
      </c>
      <c r="FM2" s="11" t="s">
        <v>128</v>
      </c>
      <c r="FN2" s="11" t="s">
        <v>129</v>
      </c>
      <c r="FO2" s="11" t="s">
        <v>130</v>
      </c>
      <c r="FP2" s="11" t="s">
        <v>131</v>
      </c>
      <c r="FQ2" s="11" t="s">
        <v>132</v>
      </c>
      <c r="FR2" s="11" t="s">
        <v>133</v>
      </c>
      <c r="FS2" s="13" t="s">
        <v>414</v>
      </c>
      <c r="FT2" s="11" t="s">
        <v>135</v>
      </c>
      <c r="FU2" s="11" t="s">
        <v>136</v>
      </c>
      <c r="FV2" s="11" t="s">
        <v>137</v>
      </c>
      <c r="FW2" s="11" t="s">
        <v>138</v>
      </c>
      <c r="FX2" s="11" t="s">
        <v>139</v>
      </c>
      <c r="FY2" s="11" t="s">
        <v>140</v>
      </c>
      <c r="FZ2" s="11" t="s">
        <v>141</v>
      </c>
      <c r="GA2" s="11" t="s">
        <v>142</v>
      </c>
      <c r="GB2" s="11" t="s">
        <v>143</v>
      </c>
      <c r="GC2" s="11" t="s">
        <v>144</v>
      </c>
      <c r="GD2" s="11" t="s">
        <v>145</v>
      </c>
      <c r="GE2" s="11" t="s">
        <v>146</v>
      </c>
      <c r="GF2" s="11" t="s">
        <v>147</v>
      </c>
      <c r="GG2" s="11" t="s">
        <v>148</v>
      </c>
      <c r="GH2" s="11" t="s">
        <v>149</v>
      </c>
      <c r="GI2" s="11" t="s">
        <v>150</v>
      </c>
      <c r="GJ2" s="11" t="s">
        <v>151</v>
      </c>
      <c r="GK2" s="11" t="s">
        <v>152</v>
      </c>
      <c r="GL2" s="11" t="s">
        <v>153</v>
      </c>
      <c r="GM2" s="11" t="s">
        <v>154</v>
      </c>
      <c r="GN2" s="11" t="s">
        <v>156</v>
      </c>
      <c r="GO2" s="11" t="s">
        <v>157</v>
      </c>
      <c r="GP2" s="11" t="s">
        <v>158</v>
      </c>
      <c r="GQ2" s="11" t="s">
        <v>159</v>
      </c>
      <c r="GR2" s="11" t="s">
        <v>160</v>
      </c>
      <c r="GS2" s="11" t="s">
        <v>161</v>
      </c>
      <c r="GT2" s="11" t="s">
        <v>162</v>
      </c>
      <c r="GU2" s="11" t="s">
        <v>164</v>
      </c>
      <c r="GV2" s="11" t="s">
        <v>165</v>
      </c>
      <c r="GW2" s="11" t="s">
        <v>166</v>
      </c>
      <c r="GX2" s="11" t="s">
        <v>448</v>
      </c>
      <c r="GY2" s="11" t="s">
        <v>168</v>
      </c>
      <c r="GZ2" s="11" t="s">
        <v>169</v>
      </c>
      <c r="HA2" s="11" t="s">
        <v>449</v>
      </c>
      <c r="HB2" s="11" t="s">
        <v>168</v>
      </c>
      <c r="HC2" s="11" t="s">
        <v>170</v>
      </c>
      <c r="HD2" s="11" t="s">
        <v>171</v>
      </c>
      <c r="HE2" s="11" t="s">
        <v>437</v>
      </c>
      <c r="HF2" s="11" t="s">
        <v>438</v>
      </c>
      <c r="HG2" s="11" t="s">
        <v>439</v>
      </c>
      <c r="HH2" s="11" t="s">
        <v>440</v>
      </c>
      <c r="HI2" s="11" t="s">
        <v>173</v>
      </c>
      <c r="HJ2" s="11" t="s">
        <v>450</v>
      </c>
      <c r="HK2" s="11" t="s">
        <v>168</v>
      </c>
      <c r="HL2" s="11" t="s">
        <v>175</v>
      </c>
      <c r="HM2" s="11" t="s">
        <v>176</v>
      </c>
      <c r="HN2" s="11" t="s">
        <v>451</v>
      </c>
      <c r="HO2" s="11" t="s">
        <v>168</v>
      </c>
      <c r="HP2" s="11" t="s">
        <v>441</v>
      </c>
      <c r="HQ2" s="11" t="s">
        <v>177</v>
      </c>
      <c r="HR2" s="11" t="s">
        <v>452</v>
      </c>
      <c r="HS2" s="11" t="s">
        <v>178</v>
      </c>
      <c r="HT2" s="11" t="s">
        <v>442</v>
      </c>
      <c r="HU2" s="11" t="s">
        <v>443</v>
      </c>
      <c r="HV2" s="11" t="s">
        <v>444</v>
      </c>
      <c r="HW2" s="11" t="s">
        <v>445</v>
      </c>
      <c r="HX2" s="11" t="s">
        <v>446</v>
      </c>
      <c r="HY2" s="11" t="s">
        <v>447</v>
      </c>
      <c r="HZ2" s="11" t="s">
        <v>179</v>
      </c>
      <c r="IA2" s="11" t="s">
        <v>180</v>
      </c>
      <c r="IB2" s="11" t="s">
        <v>181</v>
      </c>
      <c r="IC2" s="11" t="s">
        <v>182</v>
      </c>
      <c r="ID2" s="11" t="s">
        <v>183</v>
      </c>
      <c r="IE2" s="11" t="s">
        <v>184</v>
      </c>
      <c r="IF2" s="11" t="s">
        <v>185</v>
      </c>
      <c r="IG2" s="11" t="s">
        <v>186</v>
      </c>
      <c r="IH2" s="11" t="s">
        <v>187</v>
      </c>
      <c r="II2" s="11" t="s">
        <v>188</v>
      </c>
      <c r="IJ2" s="11" t="s">
        <v>190</v>
      </c>
      <c r="IK2" s="11" t="s">
        <v>191</v>
      </c>
      <c r="IL2" s="11" t="s">
        <v>192</v>
      </c>
      <c r="IM2" s="11" t="s">
        <v>193</v>
      </c>
      <c r="IN2" s="11" t="s">
        <v>194</v>
      </c>
      <c r="IO2" s="11" t="s">
        <v>195</v>
      </c>
      <c r="IP2" s="11" t="s">
        <v>196</v>
      </c>
      <c r="IQ2" s="11" t="s">
        <v>197</v>
      </c>
      <c r="IR2" s="11" t="s">
        <v>198</v>
      </c>
      <c r="IS2" s="11" t="s">
        <v>199</v>
      </c>
      <c r="IT2" s="11" t="s">
        <v>200</v>
      </c>
      <c r="IU2" s="11" t="s">
        <v>201</v>
      </c>
      <c r="IV2" s="11" t="s">
        <v>202</v>
      </c>
      <c r="IW2" s="11" t="s">
        <v>203</v>
      </c>
      <c r="IX2" s="11" t="s">
        <v>204</v>
      </c>
      <c r="IY2" s="16" t="s">
        <v>190</v>
      </c>
      <c r="IZ2" s="16" t="s">
        <v>191</v>
      </c>
      <c r="JA2" s="16" t="s">
        <v>192</v>
      </c>
      <c r="JB2" s="16" t="s">
        <v>193</v>
      </c>
      <c r="JC2" s="16" t="s">
        <v>194</v>
      </c>
      <c r="JD2" s="16" t="s">
        <v>195</v>
      </c>
      <c r="JE2" s="16" t="s">
        <v>196</v>
      </c>
      <c r="JF2" s="16" t="s">
        <v>197</v>
      </c>
      <c r="JG2" s="16" t="s">
        <v>198</v>
      </c>
      <c r="JH2" s="16" t="s">
        <v>199</v>
      </c>
      <c r="JI2" s="16" t="s">
        <v>200</v>
      </c>
      <c r="JJ2" s="16" t="s">
        <v>201</v>
      </c>
      <c r="JK2" s="16" t="s">
        <v>202</v>
      </c>
      <c r="JL2" s="16" t="s">
        <v>203</v>
      </c>
      <c r="JM2" s="16" t="s">
        <v>204</v>
      </c>
      <c r="JN2" s="45" t="s">
        <v>416</v>
      </c>
      <c r="JO2" s="29" t="s">
        <v>453</v>
      </c>
      <c r="JP2" s="45" t="s">
        <v>487</v>
      </c>
      <c r="JQ2" s="45" t="s">
        <v>488</v>
      </c>
      <c r="JR2" s="46" t="s">
        <v>489</v>
      </c>
      <c r="JS2" s="45" t="s">
        <v>462</v>
      </c>
      <c r="JT2" s="45" t="s">
        <v>484</v>
      </c>
      <c r="JU2" s="45" t="s">
        <v>485</v>
      </c>
      <c r="JV2" s="46" t="s">
        <v>474</v>
      </c>
      <c r="JW2" s="45" t="s">
        <v>463</v>
      </c>
      <c r="JX2" s="47" t="s">
        <v>464</v>
      </c>
      <c r="JY2" s="47" t="s">
        <v>465</v>
      </c>
      <c r="JZ2" s="48" t="s">
        <v>466</v>
      </c>
      <c r="KA2" s="45" t="s">
        <v>475</v>
      </c>
      <c r="KB2" s="46" t="s">
        <v>486</v>
      </c>
    </row>
    <row r="3" spans="1:288" s="3" customFormat="1" ht="38.25" x14ac:dyDescent="0.25">
      <c r="A3" s="43"/>
      <c r="B3" s="4">
        <v>1</v>
      </c>
      <c r="C3" s="4">
        <v>2</v>
      </c>
      <c r="D3" s="4">
        <v>3</v>
      </c>
      <c r="E3" s="9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10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14"/>
      <c r="AH3" s="4">
        <v>32</v>
      </c>
      <c r="AI3" s="4">
        <v>33</v>
      </c>
      <c r="AJ3" s="14"/>
      <c r="AK3" s="4">
        <v>34</v>
      </c>
      <c r="AL3" s="14"/>
      <c r="AM3" s="4">
        <v>35</v>
      </c>
      <c r="AN3" s="4">
        <v>36</v>
      </c>
      <c r="AO3" s="4">
        <v>37</v>
      </c>
      <c r="AP3" s="4">
        <v>38</v>
      </c>
      <c r="AQ3" s="14"/>
      <c r="AR3" s="14"/>
      <c r="AS3" s="4">
        <v>39</v>
      </c>
      <c r="AT3" s="4">
        <v>40</v>
      </c>
      <c r="AU3" s="14"/>
      <c r="AV3" s="14"/>
      <c r="AW3" s="4">
        <v>41</v>
      </c>
      <c r="AX3" s="4">
        <v>42</v>
      </c>
      <c r="AY3" s="4">
        <v>43</v>
      </c>
      <c r="AZ3" s="4">
        <v>44</v>
      </c>
      <c r="BA3" s="14"/>
      <c r="BB3" s="4">
        <v>45</v>
      </c>
      <c r="BC3" s="4">
        <v>46</v>
      </c>
      <c r="BD3" s="4">
        <v>47</v>
      </c>
      <c r="BE3" s="4">
        <v>48</v>
      </c>
      <c r="BF3" s="4">
        <v>49</v>
      </c>
      <c r="BG3" s="4">
        <v>50</v>
      </c>
      <c r="BH3" s="4">
        <v>51</v>
      </c>
      <c r="BI3" s="4">
        <v>52</v>
      </c>
      <c r="BJ3" s="4">
        <v>53</v>
      </c>
      <c r="BK3" s="4">
        <v>54</v>
      </c>
      <c r="BL3" s="4">
        <v>55</v>
      </c>
      <c r="BM3" s="4">
        <v>56</v>
      </c>
      <c r="BN3" s="4">
        <v>57</v>
      </c>
      <c r="BO3" s="4">
        <v>58</v>
      </c>
      <c r="BP3" s="4">
        <v>59</v>
      </c>
      <c r="BQ3" s="4">
        <v>60</v>
      </c>
      <c r="BR3" s="4">
        <v>61</v>
      </c>
      <c r="BS3" s="4">
        <v>62</v>
      </c>
      <c r="BT3" s="4">
        <v>63</v>
      </c>
      <c r="BU3" s="4">
        <v>64</v>
      </c>
      <c r="BV3" s="4">
        <v>65</v>
      </c>
      <c r="BW3" s="4">
        <v>66</v>
      </c>
      <c r="BX3" s="4">
        <v>67</v>
      </c>
      <c r="BY3" s="4">
        <v>68</v>
      </c>
      <c r="BZ3" s="4">
        <v>69</v>
      </c>
      <c r="CA3" s="4">
        <v>70</v>
      </c>
      <c r="CB3" s="4">
        <v>71</v>
      </c>
      <c r="CC3" s="4">
        <v>72</v>
      </c>
      <c r="CD3" s="4">
        <v>73</v>
      </c>
      <c r="CE3" s="4">
        <v>74</v>
      </c>
      <c r="CF3" s="4">
        <v>75</v>
      </c>
      <c r="CG3" s="4">
        <v>76</v>
      </c>
      <c r="CH3" s="4">
        <v>77</v>
      </c>
      <c r="CI3" s="4">
        <v>78</v>
      </c>
      <c r="CJ3" s="4">
        <v>79</v>
      </c>
      <c r="CK3" s="4">
        <v>80</v>
      </c>
      <c r="CL3" s="4">
        <v>81</v>
      </c>
      <c r="CM3" s="4">
        <v>82</v>
      </c>
      <c r="CN3" s="4">
        <v>83</v>
      </c>
      <c r="CO3" s="4">
        <v>84</v>
      </c>
      <c r="CP3" s="4">
        <v>85</v>
      </c>
      <c r="CQ3" s="4">
        <v>86</v>
      </c>
      <c r="CR3" s="4">
        <v>87</v>
      </c>
      <c r="CS3" s="4">
        <v>88</v>
      </c>
      <c r="CT3" s="4">
        <v>89</v>
      </c>
      <c r="CU3" s="4">
        <v>90</v>
      </c>
      <c r="CV3" s="4">
        <v>91</v>
      </c>
      <c r="CW3" s="4">
        <v>92</v>
      </c>
      <c r="CX3" s="4">
        <v>93</v>
      </c>
      <c r="CY3" s="14"/>
      <c r="CZ3" s="14"/>
      <c r="DA3" s="14"/>
      <c r="DB3" s="14"/>
      <c r="DC3" s="4">
        <v>94</v>
      </c>
      <c r="DD3" s="4">
        <v>95</v>
      </c>
      <c r="DE3" s="4">
        <v>96</v>
      </c>
      <c r="DF3" s="4">
        <v>97</v>
      </c>
      <c r="DG3" s="4">
        <v>98</v>
      </c>
      <c r="DH3" s="4">
        <v>99</v>
      </c>
      <c r="DI3" s="4">
        <v>100</v>
      </c>
      <c r="DJ3" s="4">
        <v>101</v>
      </c>
      <c r="DK3" s="4">
        <v>102</v>
      </c>
      <c r="DL3" s="4">
        <v>103</v>
      </c>
      <c r="DM3" s="4">
        <v>104</v>
      </c>
      <c r="DN3" s="4">
        <v>105</v>
      </c>
      <c r="DO3" s="4">
        <v>106</v>
      </c>
      <c r="DP3" s="4">
        <v>107</v>
      </c>
      <c r="DQ3" s="4">
        <v>108</v>
      </c>
      <c r="DR3" s="4">
        <v>109</v>
      </c>
      <c r="DS3" s="4">
        <v>110</v>
      </c>
      <c r="DT3" s="4">
        <v>111</v>
      </c>
      <c r="DU3" s="4">
        <v>112</v>
      </c>
      <c r="DV3" s="4">
        <v>113</v>
      </c>
      <c r="DW3" s="4">
        <v>114</v>
      </c>
      <c r="DX3" s="14"/>
      <c r="DY3" s="14"/>
      <c r="DZ3" s="14"/>
      <c r="EA3" s="4">
        <v>115</v>
      </c>
      <c r="EB3" s="4">
        <v>116</v>
      </c>
      <c r="EC3" s="4">
        <v>117</v>
      </c>
      <c r="ED3" s="4">
        <v>118</v>
      </c>
      <c r="EE3" s="4">
        <v>119</v>
      </c>
      <c r="EF3" s="4">
        <v>120</v>
      </c>
      <c r="EG3" s="14"/>
      <c r="EH3" s="14"/>
      <c r="EI3" s="14"/>
      <c r="EJ3" s="14"/>
      <c r="EK3" s="14"/>
      <c r="EL3" s="14"/>
      <c r="EM3" s="4">
        <v>121</v>
      </c>
      <c r="EN3" s="4">
        <v>122</v>
      </c>
      <c r="EO3" s="4">
        <v>123</v>
      </c>
      <c r="EP3" s="4">
        <v>124</v>
      </c>
      <c r="EQ3" s="14"/>
      <c r="ER3" s="14"/>
      <c r="ES3" s="4">
        <v>125</v>
      </c>
      <c r="ET3" s="4">
        <v>126</v>
      </c>
      <c r="EU3" s="4">
        <v>127</v>
      </c>
      <c r="EV3" s="4">
        <v>128</v>
      </c>
      <c r="EW3" s="14"/>
      <c r="EX3" s="14"/>
      <c r="EY3" s="14"/>
      <c r="EZ3" s="14"/>
      <c r="FA3" s="4">
        <v>129</v>
      </c>
      <c r="FB3" s="4">
        <v>130</v>
      </c>
      <c r="FC3" s="14"/>
      <c r="FD3" s="4">
        <v>131</v>
      </c>
      <c r="FE3" s="4">
        <v>132</v>
      </c>
      <c r="FF3" s="4">
        <v>133</v>
      </c>
      <c r="FG3" s="4">
        <v>134</v>
      </c>
      <c r="FH3" s="4">
        <v>135</v>
      </c>
      <c r="FI3" s="4">
        <v>136</v>
      </c>
      <c r="FJ3" s="4">
        <v>137</v>
      </c>
      <c r="FK3" s="4">
        <v>138</v>
      </c>
      <c r="FL3" s="4">
        <v>139</v>
      </c>
      <c r="FM3" s="4">
        <v>140</v>
      </c>
      <c r="FN3" s="4">
        <v>141</v>
      </c>
      <c r="FO3" s="4">
        <v>142</v>
      </c>
      <c r="FP3" s="4">
        <v>143</v>
      </c>
      <c r="FQ3" s="4">
        <v>144</v>
      </c>
      <c r="FR3" s="4">
        <v>145</v>
      </c>
      <c r="FS3" s="14"/>
      <c r="FT3" s="4">
        <v>146</v>
      </c>
      <c r="FU3" s="4">
        <v>147</v>
      </c>
      <c r="FV3" s="4">
        <v>148</v>
      </c>
      <c r="FW3" s="4">
        <v>149</v>
      </c>
      <c r="FX3" s="4">
        <v>150</v>
      </c>
      <c r="FY3" s="4">
        <v>151</v>
      </c>
      <c r="FZ3" s="4">
        <v>152</v>
      </c>
      <c r="GA3" s="4">
        <v>153</v>
      </c>
      <c r="GB3" s="4">
        <v>154</v>
      </c>
      <c r="GC3" s="4">
        <v>155</v>
      </c>
      <c r="GD3" s="4">
        <v>156</v>
      </c>
      <c r="GE3" s="4">
        <v>157</v>
      </c>
      <c r="GF3" s="4">
        <v>158</v>
      </c>
      <c r="GG3" s="4">
        <v>159</v>
      </c>
      <c r="GH3" s="4">
        <v>160</v>
      </c>
      <c r="GI3" s="4">
        <v>161</v>
      </c>
      <c r="GJ3" s="4">
        <v>162</v>
      </c>
      <c r="GK3" s="4">
        <v>163</v>
      </c>
      <c r="GL3" s="4">
        <v>164</v>
      </c>
      <c r="GM3" s="4">
        <v>165</v>
      </c>
      <c r="GN3" s="4">
        <v>166</v>
      </c>
      <c r="GO3" s="4">
        <v>167</v>
      </c>
      <c r="GP3" s="4">
        <v>168</v>
      </c>
      <c r="GQ3" s="4">
        <v>169</v>
      </c>
      <c r="GR3" s="4">
        <v>170</v>
      </c>
      <c r="GS3" s="4">
        <v>171</v>
      </c>
      <c r="GT3" s="4">
        <v>172</v>
      </c>
      <c r="GU3" s="4">
        <v>173</v>
      </c>
      <c r="GV3" s="4">
        <v>174</v>
      </c>
      <c r="GW3" s="4">
        <v>175</v>
      </c>
      <c r="GX3" s="4">
        <v>176</v>
      </c>
      <c r="GY3" s="4">
        <v>177</v>
      </c>
      <c r="GZ3" s="4">
        <v>178</v>
      </c>
      <c r="HA3" s="4">
        <v>179</v>
      </c>
      <c r="HB3" s="4">
        <v>180</v>
      </c>
      <c r="HC3" s="4">
        <v>181</v>
      </c>
      <c r="HD3" s="4">
        <v>182</v>
      </c>
      <c r="HE3" s="4">
        <v>183</v>
      </c>
      <c r="HF3" s="4">
        <v>184</v>
      </c>
      <c r="HG3" s="4">
        <v>185</v>
      </c>
      <c r="HH3" s="4">
        <v>186</v>
      </c>
      <c r="HI3" s="4">
        <v>187</v>
      </c>
      <c r="HJ3" s="4">
        <v>188</v>
      </c>
      <c r="HK3" s="4">
        <v>189</v>
      </c>
      <c r="HL3" s="4">
        <v>190</v>
      </c>
      <c r="HM3" s="4">
        <v>191</v>
      </c>
      <c r="HN3" s="4">
        <v>192</v>
      </c>
      <c r="HO3" s="4">
        <v>193</v>
      </c>
      <c r="HP3" s="4">
        <v>194</v>
      </c>
      <c r="HQ3" s="4">
        <v>195</v>
      </c>
      <c r="HR3" s="4">
        <v>196</v>
      </c>
      <c r="HS3" s="4">
        <v>197</v>
      </c>
      <c r="HT3" s="4">
        <v>198</v>
      </c>
      <c r="HU3" s="4">
        <v>199</v>
      </c>
      <c r="HV3" s="4">
        <v>200</v>
      </c>
      <c r="HW3" s="4">
        <v>201</v>
      </c>
      <c r="HX3" s="4">
        <v>202</v>
      </c>
      <c r="HY3" s="4">
        <v>203</v>
      </c>
      <c r="HZ3" s="4">
        <v>204</v>
      </c>
      <c r="IA3" s="4">
        <v>205</v>
      </c>
      <c r="IB3" s="4">
        <v>206</v>
      </c>
      <c r="IC3" s="4">
        <v>207</v>
      </c>
      <c r="ID3" s="4">
        <v>208</v>
      </c>
      <c r="IE3" s="4">
        <v>209</v>
      </c>
      <c r="IF3" s="4">
        <v>210</v>
      </c>
      <c r="IG3" s="4">
        <v>211</v>
      </c>
      <c r="IH3" s="4">
        <v>212</v>
      </c>
      <c r="II3" s="4">
        <v>213</v>
      </c>
      <c r="IJ3" s="4">
        <v>214</v>
      </c>
      <c r="IK3" s="4">
        <v>215</v>
      </c>
      <c r="IL3" s="4">
        <v>216</v>
      </c>
      <c r="IM3" s="4">
        <v>217</v>
      </c>
      <c r="IN3" s="4">
        <v>218</v>
      </c>
      <c r="IO3" s="4">
        <v>219</v>
      </c>
      <c r="IP3" s="4">
        <v>220</v>
      </c>
      <c r="IQ3" s="4">
        <v>221</v>
      </c>
      <c r="IR3" s="4">
        <v>222</v>
      </c>
      <c r="IS3" s="4">
        <v>223</v>
      </c>
      <c r="IT3" s="4">
        <v>224</v>
      </c>
      <c r="IU3" s="4">
        <v>225</v>
      </c>
      <c r="IV3" s="4">
        <v>226</v>
      </c>
      <c r="IW3" s="4">
        <v>227</v>
      </c>
      <c r="IX3" s="4">
        <v>228</v>
      </c>
      <c r="IY3" s="5">
        <v>214</v>
      </c>
      <c r="IZ3" s="5">
        <v>215</v>
      </c>
      <c r="JA3" s="5">
        <v>216</v>
      </c>
      <c r="JB3" s="5">
        <v>217</v>
      </c>
      <c r="JC3" s="5">
        <v>218</v>
      </c>
      <c r="JD3" s="5">
        <v>219</v>
      </c>
      <c r="JE3" s="5">
        <v>220</v>
      </c>
      <c r="JF3" s="5">
        <v>221</v>
      </c>
      <c r="JG3" s="5">
        <v>222</v>
      </c>
      <c r="JH3" s="5">
        <v>223</v>
      </c>
      <c r="JI3" s="5">
        <v>224</v>
      </c>
      <c r="JJ3" s="5">
        <v>225</v>
      </c>
      <c r="JK3" s="5">
        <v>226</v>
      </c>
      <c r="JL3" s="5">
        <v>227</v>
      </c>
      <c r="JM3" s="5">
        <v>228</v>
      </c>
      <c r="JN3" s="27" t="s">
        <v>476</v>
      </c>
      <c r="JO3" s="27" t="s">
        <v>477</v>
      </c>
      <c r="JP3" s="27" t="s">
        <v>479</v>
      </c>
      <c r="JQ3" s="38" t="s">
        <v>478</v>
      </c>
      <c r="JR3" s="38" t="s">
        <v>480</v>
      </c>
      <c r="JS3" s="27" t="s">
        <v>472</v>
      </c>
      <c r="JT3" s="27" t="s">
        <v>481</v>
      </c>
      <c r="JU3" s="27" t="s">
        <v>471</v>
      </c>
      <c r="JV3" s="38" t="s">
        <v>482</v>
      </c>
      <c r="JW3" s="27" t="s">
        <v>470</v>
      </c>
      <c r="JX3" s="27" t="s">
        <v>473</v>
      </c>
      <c r="JY3" s="27" t="s">
        <v>469</v>
      </c>
      <c r="JZ3" s="27" t="s">
        <v>483</v>
      </c>
      <c r="KA3" s="27" t="s">
        <v>468</v>
      </c>
      <c r="KB3" s="27" t="s">
        <v>467</v>
      </c>
    </row>
    <row r="4" spans="1:288" s="8" customFormat="1" ht="38.25" x14ac:dyDescent="0.25">
      <c r="A4" s="4">
        <v>4101</v>
      </c>
      <c r="B4" s="15" t="s">
        <v>226</v>
      </c>
      <c r="C4" s="15" t="s">
        <v>227</v>
      </c>
      <c r="D4" s="15" t="s">
        <v>228</v>
      </c>
      <c r="E4" s="19" t="s">
        <v>229</v>
      </c>
      <c r="F4" s="15" t="s">
        <v>230</v>
      </c>
      <c r="G4" s="15">
        <v>35201</v>
      </c>
      <c r="H4" s="15" t="s">
        <v>231</v>
      </c>
      <c r="I4" s="15" t="s">
        <v>232</v>
      </c>
      <c r="J4" s="15" t="s">
        <v>219</v>
      </c>
      <c r="K4" s="15" t="s">
        <v>233</v>
      </c>
      <c r="L4" s="15" t="s">
        <v>212</v>
      </c>
      <c r="M4" s="15" t="s">
        <v>207</v>
      </c>
      <c r="N4" s="15">
        <v>354524231</v>
      </c>
      <c r="O4" s="15" t="s">
        <v>234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 t="s">
        <v>235</v>
      </c>
      <c r="AC4" s="15" t="s">
        <v>236</v>
      </c>
      <c r="AD4" s="15"/>
      <c r="AE4" s="15">
        <v>354524237</v>
      </c>
      <c r="AF4" s="15" t="s">
        <v>237</v>
      </c>
      <c r="AG4" s="25" t="s">
        <v>419</v>
      </c>
      <c r="AH4" s="15">
        <v>3</v>
      </c>
      <c r="AI4" s="15">
        <v>0</v>
      </c>
      <c r="AJ4" s="20">
        <f t="shared" ref="AJ4:AJ8" si="0">SUM(AH4:AI4)</f>
        <v>3</v>
      </c>
      <c r="AK4" s="15">
        <v>0</v>
      </c>
      <c r="AL4" s="20">
        <f t="shared" ref="AL4:AL8" si="1">SUM(AJ4:AK4)</f>
        <v>3</v>
      </c>
      <c r="AM4" s="15">
        <v>3</v>
      </c>
      <c r="AN4" s="25">
        <v>3</v>
      </c>
      <c r="AO4" s="15">
        <v>0</v>
      </c>
      <c r="AP4" s="15">
        <v>0</v>
      </c>
      <c r="AQ4" s="20">
        <f t="shared" ref="AQ4:AQ8" si="2">SUM(AM4,AO4)</f>
        <v>3</v>
      </c>
      <c r="AR4" s="25">
        <f t="shared" ref="AR4:AR8" si="3">SUM(AN4,AP4)</f>
        <v>3</v>
      </c>
      <c r="AS4" s="15">
        <v>0</v>
      </c>
      <c r="AT4" s="15">
        <v>0</v>
      </c>
      <c r="AU4" s="20">
        <f t="shared" ref="AU4:AU8" si="4">SUM(AQ4,AS4)</f>
        <v>3</v>
      </c>
      <c r="AV4" s="25">
        <f t="shared" ref="AV4:AV8" si="5">SUM(AR4,AT4)</f>
        <v>3</v>
      </c>
      <c r="AW4" s="15">
        <v>0</v>
      </c>
      <c r="AX4" s="15">
        <v>2</v>
      </c>
      <c r="AY4" s="15">
        <v>0</v>
      </c>
      <c r="AZ4" s="15">
        <v>1</v>
      </c>
      <c r="BA4" s="20">
        <f t="shared" ref="BA4:BA8" si="6">SUM(AW4:AZ4)</f>
        <v>3</v>
      </c>
      <c r="BB4" s="15">
        <v>0</v>
      </c>
      <c r="BC4" s="15">
        <v>2</v>
      </c>
      <c r="BD4" s="15">
        <v>0</v>
      </c>
      <c r="BE4" s="15">
        <v>0</v>
      </c>
      <c r="BF4" s="15">
        <v>1</v>
      </c>
      <c r="BG4" s="15">
        <v>0</v>
      </c>
      <c r="BH4" s="15">
        <v>0</v>
      </c>
      <c r="BI4" s="15">
        <v>1</v>
      </c>
      <c r="BJ4" s="15">
        <v>2</v>
      </c>
      <c r="BK4" s="15">
        <v>0</v>
      </c>
      <c r="BL4" s="15">
        <v>0</v>
      </c>
      <c r="BM4" s="15">
        <v>0</v>
      </c>
      <c r="BN4" s="15">
        <v>0</v>
      </c>
      <c r="BO4" s="15">
        <v>2</v>
      </c>
      <c r="BP4" s="15">
        <v>1</v>
      </c>
      <c r="BQ4" s="15">
        <v>0</v>
      </c>
      <c r="BR4" s="15">
        <v>0</v>
      </c>
      <c r="BS4" s="15">
        <v>0</v>
      </c>
      <c r="BT4" s="15">
        <v>3</v>
      </c>
      <c r="BU4" s="15">
        <v>1</v>
      </c>
      <c r="BV4" s="15">
        <v>0</v>
      </c>
      <c r="BW4" s="15">
        <v>1</v>
      </c>
      <c r="BX4" s="15">
        <v>0</v>
      </c>
      <c r="BY4" s="15">
        <v>0</v>
      </c>
      <c r="BZ4" s="15">
        <v>0</v>
      </c>
      <c r="CA4" s="15">
        <v>0</v>
      </c>
      <c r="CB4" s="15">
        <v>1</v>
      </c>
      <c r="CC4" s="15">
        <v>0</v>
      </c>
      <c r="CD4" s="15">
        <v>0</v>
      </c>
      <c r="CE4" s="15">
        <v>0.3</v>
      </c>
      <c r="CF4" s="15">
        <v>0.3</v>
      </c>
      <c r="CG4" s="15">
        <v>0.3</v>
      </c>
      <c r="CH4" s="15"/>
      <c r="CI4" s="15">
        <v>0.3</v>
      </c>
      <c r="CJ4" s="15">
        <v>0.3</v>
      </c>
      <c r="CK4" s="15"/>
      <c r="CL4" s="15">
        <v>0.2</v>
      </c>
      <c r="CM4" s="15">
        <v>0</v>
      </c>
      <c r="CN4" s="15">
        <v>0</v>
      </c>
      <c r="CO4" s="15">
        <v>0.5</v>
      </c>
      <c r="CP4" s="15">
        <v>0</v>
      </c>
      <c r="CQ4" s="15">
        <v>0</v>
      </c>
      <c r="CR4" s="15"/>
      <c r="CS4" s="15">
        <v>0</v>
      </c>
      <c r="CT4" s="15">
        <v>0</v>
      </c>
      <c r="CU4" s="15">
        <v>0</v>
      </c>
      <c r="CV4" s="15">
        <v>2</v>
      </c>
      <c r="CW4" s="15">
        <v>0</v>
      </c>
      <c r="CX4" s="15">
        <v>0</v>
      </c>
      <c r="CY4" s="25">
        <f t="shared" ref="CY4:CY8" si="7">SUM(CE4:CJ4,CL4:CM4,CO4,CV4)</f>
        <v>4.2</v>
      </c>
      <c r="CZ4" s="20">
        <f t="shared" ref="CZ4:CZ10" si="8">SUM(CP4:CQ4,CW4)</f>
        <v>0</v>
      </c>
      <c r="DA4" s="25">
        <f t="shared" ref="DA4:DA8" si="9">SUM(CY4:CZ4)</f>
        <v>4.2</v>
      </c>
      <c r="DB4" s="25">
        <f t="shared" ref="DB4:DB8" si="10">SUM(CS4:CT4,CX4,CY4:CZ4)</f>
        <v>4.2</v>
      </c>
      <c r="DC4" s="15">
        <v>1</v>
      </c>
      <c r="DD4" s="15">
        <v>7</v>
      </c>
      <c r="DE4" s="15" t="s">
        <v>238</v>
      </c>
      <c r="DF4" s="15">
        <v>0</v>
      </c>
      <c r="DG4" s="15">
        <v>0</v>
      </c>
      <c r="DH4" s="15"/>
      <c r="DI4" s="15" t="s">
        <v>239</v>
      </c>
      <c r="DJ4" s="15" t="s">
        <v>385</v>
      </c>
      <c r="DK4" s="15" t="s">
        <v>240</v>
      </c>
      <c r="DL4" s="15">
        <v>0</v>
      </c>
      <c r="DM4" s="15">
        <v>0</v>
      </c>
      <c r="DN4" s="15">
        <v>0</v>
      </c>
      <c r="DO4" s="15">
        <v>0</v>
      </c>
      <c r="DP4" s="15">
        <v>0</v>
      </c>
      <c r="DQ4" s="15"/>
      <c r="DR4" s="15">
        <v>0</v>
      </c>
      <c r="DS4" s="15">
        <v>0</v>
      </c>
      <c r="DT4" s="15">
        <v>0</v>
      </c>
      <c r="DU4" s="15">
        <v>0</v>
      </c>
      <c r="DV4" s="15">
        <v>0</v>
      </c>
      <c r="DW4" s="15">
        <v>0</v>
      </c>
      <c r="DX4" s="20">
        <f t="shared" ref="DX4:DX8" si="11">SUM(DR4,DU4)</f>
        <v>0</v>
      </c>
      <c r="DY4" s="20">
        <f t="shared" ref="DY4:DY8" si="12">SUM(DS4,DV4)</f>
        <v>0</v>
      </c>
      <c r="DZ4" s="20">
        <f t="shared" ref="DZ4:DZ8" si="13">SUM(DT4,DW4)</f>
        <v>0</v>
      </c>
      <c r="EA4" s="15">
        <v>0</v>
      </c>
      <c r="EB4" s="15">
        <v>0</v>
      </c>
      <c r="EC4" s="15">
        <v>2</v>
      </c>
      <c r="ED4" s="15">
        <v>1</v>
      </c>
      <c r="EE4" s="15">
        <v>0</v>
      </c>
      <c r="EF4" s="15">
        <v>0</v>
      </c>
      <c r="EG4" s="20">
        <f t="shared" ref="EG4:EG8" si="14">SUM(EA4,ED4)</f>
        <v>1</v>
      </c>
      <c r="EH4" s="20">
        <f t="shared" ref="EH4:EH8" si="15">SUM(EB4,EE4)</f>
        <v>0</v>
      </c>
      <c r="EI4" s="20">
        <f t="shared" ref="EI4:EI8" si="16">SUM(EC4,EF4)</f>
        <v>2</v>
      </c>
      <c r="EJ4" s="20">
        <f t="shared" ref="EJ4:EJ8" si="17">SUM(DX4,EG4)</f>
        <v>1</v>
      </c>
      <c r="EK4" s="20">
        <f t="shared" ref="EK4:EK8" si="18">SUM(DY4,EH4)</f>
        <v>0</v>
      </c>
      <c r="EL4" s="20">
        <f t="shared" ref="EL4:EL8" si="19">SUM(DZ4,EI4)</f>
        <v>2</v>
      </c>
      <c r="EM4" s="15">
        <v>10</v>
      </c>
      <c r="EN4" s="15">
        <v>0</v>
      </c>
      <c r="EO4" s="15">
        <v>0</v>
      </c>
      <c r="EP4" s="15">
        <v>0</v>
      </c>
      <c r="EQ4" s="20">
        <f t="shared" ref="EQ4:EQ8" si="20">SUM(EM4,EO4)</f>
        <v>10</v>
      </c>
      <c r="ER4" s="20">
        <f t="shared" ref="ER4:ER8" si="21">SUM(EN4,EP4)</f>
        <v>0</v>
      </c>
      <c r="ES4" s="15">
        <v>15</v>
      </c>
      <c r="ET4" s="15">
        <v>0</v>
      </c>
      <c r="EU4" s="15">
        <v>4</v>
      </c>
      <c r="EV4" s="15">
        <v>0</v>
      </c>
      <c r="EW4" s="20">
        <f t="shared" ref="EW4:EW8" si="22">SUM(ES4,EU4)</f>
        <v>19</v>
      </c>
      <c r="EX4" s="20" t="e">
        <f>SUM(#REF!,#REF!)</f>
        <v>#REF!</v>
      </c>
      <c r="EY4" s="20">
        <f t="shared" ref="EY4:EY8" si="23">SUM(EQ4,EW4)</f>
        <v>29</v>
      </c>
      <c r="EZ4" s="20" t="e">
        <f t="shared" ref="EZ4:EZ8" si="24">SUM(ER4,EX4)</f>
        <v>#REF!</v>
      </c>
      <c r="FA4" s="15">
        <v>0</v>
      </c>
      <c r="FB4" s="15">
        <v>0</v>
      </c>
      <c r="FC4" s="20">
        <f t="shared" ref="FC4:FC8" si="25">SUM(FA4:FB4)</f>
        <v>0</v>
      </c>
      <c r="FD4" s="15">
        <v>0</v>
      </c>
      <c r="FE4" s="15">
        <v>0</v>
      </c>
      <c r="FF4" s="15">
        <v>0</v>
      </c>
      <c r="FG4" s="15">
        <v>0</v>
      </c>
      <c r="FH4" s="15">
        <v>0</v>
      </c>
      <c r="FI4" s="15">
        <v>0</v>
      </c>
      <c r="FJ4" s="15">
        <v>2</v>
      </c>
      <c r="FK4" s="15">
        <v>14</v>
      </c>
      <c r="FL4" s="15">
        <v>1</v>
      </c>
      <c r="FM4" s="15">
        <v>0</v>
      </c>
      <c r="FN4" s="15">
        <v>0</v>
      </c>
      <c r="FO4" s="15">
        <v>0</v>
      </c>
      <c r="FP4" s="15">
        <v>0</v>
      </c>
      <c r="FQ4" s="15">
        <v>193</v>
      </c>
      <c r="FR4" s="15">
        <v>63</v>
      </c>
      <c r="FS4" s="20" t="e">
        <f t="shared" ref="FS4:FS8" si="26">SUM(EJ4:EK4,EY4:EZ4,FC4,FN4)</f>
        <v>#REF!</v>
      </c>
      <c r="FT4" s="15">
        <v>0</v>
      </c>
      <c r="FU4" s="15">
        <v>0</v>
      </c>
      <c r="FV4" s="15">
        <v>0</v>
      </c>
      <c r="FW4" s="15">
        <v>0</v>
      </c>
      <c r="FX4" s="15">
        <v>0</v>
      </c>
      <c r="FY4" s="15">
        <v>0</v>
      </c>
      <c r="FZ4" s="15">
        <v>0</v>
      </c>
      <c r="GA4" s="15">
        <v>0</v>
      </c>
      <c r="GB4" s="15">
        <v>0</v>
      </c>
      <c r="GC4" s="15">
        <v>0</v>
      </c>
      <c r="GD4" s="15">
        <v>0</v>
      </c>
      <c r="GE4" s="15">
        <v>0</v>
      </c>
      <c r="GF4" s="15">
        <v>0</v>
      </c>
      <c r="GG4" s="15">
        <v>0</v>
      </c>
      <c r="GH4" s="15">
        <v>0</v>
      </c>
      <c r="GI4" s="15">
        <v>0</v>
      </c>
      <c r="GJ4" s="15">
        <v>0</v>
      </c>
      <c r="GK4" s="15">
        <v>0</v>
      </c>
      <c r="GL4" s="15">
        <v>0</v>
      </c>
      <c r="GM4" s="15">
        <v>0</v>
      </c>
      <c r="GN4" s="15">
        <v>0</v>
      </c>
      <c r="GO4" s="15">
        <v>0</v>
      </c>
      <c r="GP4" s="15">
        <v>0</v>
      </c>
      <c r="GQ4" s="15">
        <v>0</v>
      </c>
      <c r="GR4" s="15">
        <v>0</v>
      </c>
      <c r="GS4" s="15">
        <v>0</v>
      </c>
      <c r="GT4" s="15">
        <v>0</v>
      </c>
      <c r="GU4" s="15">
        <v>0</v>
      </c>
      <c r="GV4" s="15">
        <v>0</v>
      </c>
      <c r="GW4" s="15">
        <v>0</v>
      </c>
      <c r="GX4" s="15">
        <v>2</v>
      </c>
      <c r="GY4" s="15" t="s">
        <v>241</v>
      </c>
      <c r="GZ4" s="15" t="s">
        <v>242</v>
      </c>
      <c r="HA4" s="15">
        <v>4</v>
      </c>
      <c r="HB4" s="15" t="s">
        <v>243</v>
      </c>
      <c r="HC4" s="15" t="s">
        <v>244</v>
      </c>
      <c r="HD4" s="15" t="s">
        <v>245</v>
      </c>
      <c r="HE4" s="15">
        <v>0</v>
      </c>
      <c r="HF4" s="15">
        <v>1</v>
      </c>
      <c r="HG4" s="15">
        <v>1</v>
      </c>
      <c r="HH4" s="15">
        <v>1</v>
      </c>
      <c r="HI4" s="15" t="s">
        <v>246</v>
      </c>
      <c r="HJ4" s="15">
        <v>3</v>
      </c>
      <c r="HK4" s="15">
        <v>0</v>
      </c>
      <c r="HL4" s="15">
        <v>0</v>
      </c>
      <c r="HM4" s="15" t="s">
        <v>247</v>
      </c>
      <c r="HN4" s="15">
        <v>1</v>
      </c>
      <c r="HO4" s="15" t="s">
        <v>248</v>
      </c>
      <c r="HP4" s="15">
        <v>1</v>
      </c>
      <c r="HQ4" s="15" t="s">
        <v>249</v>
      </c>
      <c r="HR4" s="15">
        <v>1</v>
      </c>
      <c r="HS4" s="15"/>
      <c r="HT4" s="15">
        <v>1</v>
      </c>
      <c r="HU4" s="15">
        <v>1</v>
      </c>
      <c r="HV4" s="15">
        <v>1</v>
      </c>
      <c r="HW4" s="15">
        <v>0</v>
      </c>
      <c r="HX4" s="15">
        <v>0</v>
      </c>
      <c r="HY4" s="15">
        <v>0</v>
      </c>
      <c r="HZ4" s="15">
        <v>1</v>
      </c>
      <c r="IA4" s="15">
        <v>0</v>
      </c>
      <c r="IB4" s="15">
        <v>0</v>
      </c>
      <c r="IC4" s="15">
        <v>0</v>
      </c>
      <c r="ID4" s="15">
        <v>0</v>
      </c>
      <c r="IE4" s="15">
        <v>0</v>
      </c>
      <c r="IF4" s="15">
        <v>0</v>
      </c>
      <c r="IG4" s="15">
        <v>0</v>
      </c>
      <c r="IH4" s="15">
        <v>0</v>
      </c>
      <c r="II4" s="15">
        <v>0</v>
      </c>
      <c r="IJ4" s="22">
        <v>17635</v>
      </c>
      <c r="IK4" s="15">
        <v>144</v>
      </c>
      <c r="IL4" s="15">
        <v>13261</v>
      </c>
      <c r="IM4" s="15">
        <v>55.86</v>
      </c>
      <c r="IN4" s="15">
        <v>1</v>
      </c>
      <c r="IO4" s="15">
        <v>1</v>
      </c>
      <c r="IP4" s="15">
        <v>5</v>
      </c>
      <c r="IQ4" s="15">
        <v>4</v>
      </c>
      <c r="IR4" s="15">
        <v>1</v>
      </c>
      <c r="IS4" s="15">
        <v>5</v>
      </c>
      <c r="IT4" s="15">
        <v>0</v>
      </c>
      <c r="IU4" s="23">
        <v>41033</v>
      </c>
      <c r="IV4" s="23">
        <v>41033</v>
      </c>
      <c r="IW4" s="23">
        <v>41034</v>
      </c>
      <c r="IX4" s="21">
        <v>1</v>
      </c>
      <c r="IY4" s="44">
        <v>17949</v>
      </c>
      <c r="IZ4" s="7">
        <v>143.75080500000001</v>
      </c>
      <c r="JA4" s="44">
        <v>13413</v>
      </c>
      <c r="JB4" s="7">
        <v>55.861545</v>
      </c>
      <c r="JC4" s="44">
        <v>1</v>
      </c>
      <c r="JD4" s="44">
        <v>1</v>
      </c>
      <c r="JE4" s="44">
        <v>5</v>
      </c>
      <c r="JF4" s="44">
        <v>4</v>
      </c>
      <c r="JG4" s="44">
        <v>1</v>
      </c>
      <c r="JH4" s="44">
        <v>5</v>
      </c>
      <c r="JI4" s="44">
        <v>0</v>
      </c>
      <c r="JJ4" s="44">
        <v>80</v>
      </c>
      <c r="JK4" s="44">
        <v>80.598018216315367</v>
      </c>
      <c r="JL4" s="44">
        <v>100</v>
      </c>
      <c r="JM4" s="44">
        <v>99.99999652175859</v>
      </c>
      <c r="JN4" s="32" t="e">
        <f t="shared" ref="JN4:JN10" si="27">FS4/CF4</f>
        <v>#REF!</v>
      </c>
      <c r="JO4" s="28">
        <f>EL4/CG4</f>
        <v>6.666666666666667</v>
      </c>
      <c r="JP4" s="34">
        <v>2</v>
      </c>
      <c r="JQ4" s="31">
        <f t="shared" ref="JQ4:JQ8" si="28">AH4+AI4+AK4</f>
        <v>3</v>
      </c>
      <c r="JR4" s="33">
        <f t="shared" ref="JR4:JR10" si="29">JQ4-JP4</f>
        <v>1</v>
      </c>
      <c r="JS4" s="35">
        <f t="shared" ref="JS4:JS8" si="30">JH4</f>
        <v>5</v>
      </c>
      <c r="JT4" s="37">
        <v>99.99999652175859</v>
      </c>
      <c r="JU4" s="37">
        <f t="shared" ref="JU4:JU8" si="31">JM4</f>
        <v>99.99999652175859</v>
      </c>
      <c r="JV4" s="39">
        <f t="shared" ref="JV4:JV8" si="32">JU4-JT4</f>
        <v>0</v>
      </c>
      <c r="JW4" s="35">
        <f t="shared" ref="JW4:JW8" si="33">JE4</f>
        <v>5</v>
      </c>
      <c r="JX4" s="36">
        <v>5</v>
      </c>
      <c r="JY4" s="34">
        <v>5</v>
      </c>
      <c r="JZ4" s="50" t="e">
        <f t="shared" ref="JZ4:JZ8" si="34">FS4/AR4</f>
        <v>#REF!</v>
      </c>
      <c r="KA4" s="34">
        <f t="shared" ref="KA4:KA8" si="35">IB4+IC4</f>
        <v>0</v>
      </c>
      <c r="KB4" s="49">
        <f t="shared" ref="KB4:KB7" si="36">FL4/FJ4*100</f>
        <v>50</v>
      </c>
    </row>
    <row r="5" spans="1:288" s="8" customFormat="1" ht="114.75" x14ac:dyDescent="0.25">
      <c r="A5" s="4">
        <v>4102</v>
      </c>
      <c r="B5" s="15" t="s">
        <v>226</v>
      </c>
      <c r="C5" s="15" t="s">
        <v>250</v>
      </c>
      <c r="D5" s="15" t="s">
        <v>382</v>
      </c>
      <c r="E5" s="19" t="s">
        <v>380</v>
      </c>
      <c r="F5" s="15" t="s">
        <v>251</v>
      </c>
      <c r="G5" s="15">
        <v>35020</v>
      </c>
      <c r="H5" s="15" t="s">
        <v>381</v>
      </c>
      <c r="I5" s="15" t="s">
        <v>252</v>
      </c>
      <c r="J5" s="15" t="s">
        <v>221</v>
      </c>
      <c r="K5" s="15" t="s">
        <v>253</v>
      </c>
      <c r="L5" s="15" t="s">
        <v>217</v>
      </c>
      <c r="M5" s="15" t="s">
        <v>207</v>
      </c>
      <c r="N5" s="15">
        <v>354440146</v>
      </c>
      <c r="O5" s="15" t="s">
        <v>254</v>
      </c>
      <c r="P5" s="15" t="s">
        <v>225</v>
      </c>
      <c r="Q5" s="15" t="s">
        <v>255</v>
      </c>
      <c r="R5" s="15" t="s">
        <v>256</v>
      </c>
      <c r="S5" s="15" t="s">
        <v>215</v>
      </c>
      <c r="T5" s="15">
        <v>354440145</v>
      </c>
      <c r="U5" s="15" t="s">
        <v>257</v>
      </c>
      <c r="V5" s="15"/>
      <c r="W5" s="15"/>
      <c r="X5" s="15"/>
      <c r="Y5" s="15"/>
      <c r="Z5" s="15"/>
      <c r="AA5" s="15"/>
      <c r="AB5" s="15" t="s">
        <v>255</v>
      </c>
      <c r="AC5" s="15" t="s">
        <v>256</v>
      </c>
      <c r="AD5" s="15" t="s">
        <v>215</v>
      </c>
      <c r="AE5" s="15">
        <v>354440145</v>
      </c>
      <c r="AF5" s="15" t="s">
        <v>257</v>
      </c>
      <c r="AG5" s="20" t="s">
        <v>418</v>
      </c>
      <c r="AH5" s="15">
        <v>3</v>
      </c>
      <c r="AI5" s="15">
        <v>2</v>
      </c>
      <c r="AJ5" s="20">
        <f t="shared" si="0"/>
        <v>5</v>
      </c>
      <c r="AK5" s="15">
        <v>0</v>
      </c>
      <c r="AL5" s="20">
        <f t="shared" si="1"/>
        <v>5</v>
      </c>
      <c r="AM5" s="15">
        <v>6</v>
      </c>
      <c r="AN5" s="15">
        <v>3</v>
      </c>
      <c r="AO5" s="15">
        <v>0</v>
      </c>
      <c r="AP5" s="15">
        <v>2</v>
      </c>
      <c r="AQ5" s="20">
        <f t="shared" si="2"/>
        <v>6</v>
      </c>
      <c r="AR5" s="20">
        <f t="shared" si="3"/>
        <v>5</v>
      </c>
      <c r="AS5" s="15">
        <v>0</v>
      </c>
      <c r="AT5" s="15">
        <v>0</v>
      </c>
      <c r="AU5" s="20">
        <f t="shared" si="4"/>
        <v>6</v>
      </c>
      <c r="AV5" s="20">
        <f t="shared" si="5"/>
        <v>5</v>
      </c>
      <c r="AW5" s="15">
        <v>0</v>
      </c>
      <c r="AX5" s="15">
        <v>1</v>
      </c>
      <c r="AY5" s="15">
        <v>1</v>
      </c>
      <c r="AZ5" s="15">
        <v>2</v>
      </c>
      <c r="BA5" s="20">
        <f t="shared" si="6"/>
        <v>4</v>
      </c>
      <c r="BB5" s="15">
        <v>0</v>
      </c>
      <c r="BC5" s="15">
        <v>1</v>
      </c>
      <c r="BD5" s="15">
        <v>0</v>
      </c>
      <c r="BE5" s="15">
        <v>1</v>
      </c>
      <c r="BF5" s="15">
        <v>3</v>
      </c>
      <c r="BG5" s="15">
        <v>0</v>
      </c>
      <c r="BH5" s="15">
        <v>0</v>
      </c>
      <c r="BI5" s="15">
        <v>2</v>
      </c>
      <c r="BJ5" s="15">
        <v>2</v>
      </c>
      <c r="BK5" s="15">
        <v>1</v>
      </c>
      <c r="BL5" s="15">
        <v>0</v>
      </c>
      <c r="BM5" s="15">
        <v>0</v>
      </c>
      <c r="BN5" s="15">
        <v>0</v>
      </c>
      <c r="BO5" s="15">
        <v>0</v>
      </c>
      <c r="BP5" s="15">
        <v>5</v>
      </c>
      <c r="BQ5" s="15">
        <v>0</v>
      </c>
      <c r="BR5" s="15">
        <v>1</v>
      </c>
      <c r="BS5" s="15">
        <v>0</v>
      </c>
      <c r="BT5" s="15">
        <v>2</v>
      </c>
      <c r="BU5" s="15">
        <v>1</v>
      </c>
      <c r="BV5" s="15">
        <v>0</v>
      </c>
      <c r="BW5" s="15">
        <v>1</v>
      </c>
      <c r="BX5" s="15">
        <v>1</v>
      </c>
      <c r="BY5" s="15">
        <v>1</v>
      </c>
      <c r="BZ5" s="15">
        <v>0</v>
      </c>
      <c r="CA5" s="15">
        <v>0</v>
      </c>
      <c r="CB5" s="15">
        <v>1</v>
      </c>
      <c r="CC5" s="15">
        <v>0</v>
      </c>
      <c r="CD5" s="15">
        <v>0</v>
      </c>
      <c r="CE5" s="15">
        <v>0.8</v>
      </c>
      <c r="CF5" s="15">
        <v>1.2</v>
      </c>
      <c r="CG5" s="15">
        <v>0</v>
      </c>
      <c r="CH5" s="15">
        <v>0.15</v>
      </c>
      <c r="CI5" s="15">
        <v>0</v>
      </c>
      <c r="CJ5" s="15">
        <v>0.3</v>
      </c>
      <c r="CK5" s="15" t="s">
        <v>258</v>
      </c>
      <c r="CL5" s="15">
        <v>0</v>
      </c>
      <c r="CM5" s="15">
        <v>0</v>
      </c>
      <c r="CN5" s="15">
        <v>0</v>
      </c>
      <c r="CO5" s="15">
        <v>0.3</v>
      </c>
      <c r="CP5" s="15">
        <v>1.6</v>
      </c>
      <c r="CQ5" s="15">
        <v>0.2</v>
      </c>
      <c r="CR5" s="15" t="s">
        <v>259</v>
      </c>
      <c r="CS5" s="15">
        <v>0</v>
      </c>
      <c r="CT5" s="15">
        <v>0</v>
      </c>
      <c r="CU5" s="15">
        <v>0</v>
      </c>
      <c r="CV5" s="15">
        <v>0.25</v>
      </c>
      <c r="CW5" s="15">
        <v>0.2</v>
      </c>
      <c r="CX5" s="15">
        <v>0</v>
      </c>
      <c r="CY5" s="20">
        <f t="shared" si="7"/>
        <v>2.9999999999999996</v>
      </c>
      <c r="CZ5" s="20">
        <f t="shared" si="8"/>
        <v>2</v>
      </c>
      <c r="DA5" s="20">
        <f t="shared" si="9"/>
        <v>5</v>
      </c>
      <c r="DB5" s="20">
        <f t="shared" si="10"/>
        <v>5</v>
      </c>
      <c r="DC5" s="15">
        <v>1</v>
      </c>
      <c r="DD5" s="15">
        <v>3</v>
      </c>
      <c r="DE5" s="15" t="s">
        <v>260</v>
      </c>
      <c r="DF5" s="15">
        <v>0</v>
      </c>
      <c r="DG5" s="15">
        <v>0</v>
      </c>
      <c r="DH5" s="15"/>
      <c r="DI5" s="15" t="s">
        <v>261</v>
      </c>
      <c r="DJ5" s="15" t="s">
        <v>385</v>
      </c>
      <c r="DK5" s="15" t="s">
        <v>262</v>
      </c>
      <c r="DL5" s="15">
        <v>0</v>
      </c>
      <c r="DM5" s="15">
        <v>0</v>
      </c>
      <c r="DN5" s="15"/>
      <c r="DO5" s="15">
        <v>8</v>
      </c>
      <c r="DP5" s="15">
        <v>2</v>
      </c>
      <c r="DQ5" s="15" t="s">
        <v>263</v>
      </c>
      <c r="DR5" s="15">
        <v>0</v>
      </c>
      <c r="DS5" s="15">
        <v>0</v>
      </c>
      <c r="DT5" s="15">
        <v>0</v>
      </c>
      <c r="DU5" s="15">
        <v>5</v>
      </c>
      <c r="DV5" s="15">
        <v>0</v>
      </c>
      <c r="DW5" s="15">
        <v>0</v>
      </c>
      <c r="DX5" s="20">
        <f t="shared" si="11"/>
        <v>5</v>
      </c>
      <c r="DY5" s="20">
        <f t="shared" si="12"/>
        <v>0</v>
      </c>
      <c r="DZ5" s="20">
        <f t="shared" si="13"/>
        <v>0</v>
      </c>
      <c r="EA5" s="15">
        <v>1</v>
      </c>
      <c r="EB5" s="15">
        <v>0</v>
      </c>
      <c r="EC5" s="15">
        <v>0</v>
      </c>
      <c r="ED5" s="15">
        <v>10</v>
      </c>
      <c r="EE5" s="15">
        <v>0</v>
      </c>
      <c r="EF5" s="15">
        <v>0</v>
      </c>
      <c r="EG5" s="20">
        <f t="shared" si="14"/>
        <v>11</v>
      </c>
      <c r="EH5" s="20">
        <f t="shared" si="15"/>
        <v>0</v>
      </c>
      <c r="EI5" s="20">
        <f t="shared" si="16"/>
        <v>0</v>
      </c>
      <c r="EJ5" s="20">
        <f t="shared" si="17"/>
        <v>16</v>
      </c>
      <c r="EK5" s="20">
        <f t="shared" si="18"/>
        <v>0</v>
      </c>
      <c r="EL5" s="20">
        <f t="shared" si="19"/>
        <v>0</v>
      </c>
      <c r="EM5" s="15">
        <v>2</v>
      </c>
      <c r="EN5" s="15">
        <v>0</v>
      </c>
      <c r="EO5" s="15">
        <v>1</v>
      </c>
      <c r="EP5" s="15">
        <v>0</v>
      </c>
      <c r="EQ5" s="20">
        <f t="shared" si="20"/>
        <v>3</v>
      </c>
      <c r="ER5" s="20">
        <f t="shared" si="21"/>
        <v>0</v>
      </c>
      <c r="ES5" s="15">
        <v>1</v>
      </c>
      <c r="ET5" s="15">
        <v>0</v>
      </c>
      <c r="EU5" s="15">
        <v>3</v>
      </c>
      <c r="EV5" s="15">
        <v>0</v>
      </c>
      <c r="EW5" s="20">
        <f t="shared" si="22"/>
        <v>4</v>
      </c>
      <c r="EX5" s="20" t="e">
        <f>SUM(#REF!,#REF!)</f>
        <v>#REF!</v>
      </c>
      <c r="EY5" s="20">
        <f t="shared" si="23"/>
        <v>7</v>
      </c>
      <c r="EZ5" s="20" t="e">
        <f t="shared" si="24"/>
        <v>#REF!</v>
      </c>
      <c r="FA5" s="15">
        <v>0</v>
      </c>
      <c r="FB5" s="15">
        <v>0</v>
      </c>
      <c r="FC5" s="20">
        <f t="shared" si="25"/>
        <v>0</v>
      </c>
      <c r="FD5" s="15">
        <v>1</v>
      </c>
      <c r="FE5" s="15">
        <v>0</v>
      </c>
      <c r="FF5" s="15">
        <v>0</v>
      </c>
      <c r="FG5" s="15">
        <v>0</v>
      </c>
      <c r="FH5" s="15">
        <v>0</v>
      </c>
      <c r="FI5" s="15">
        <v>0</v>
      </c>
      <c r="FJ5" s="15">
        <v>19</v>
      </c>
      <c r="FK5" s="15">
        <v>0</v>
      </c>
      <c r="FL5" s="15">
        <v>5</v>
      </c>
      <c r="FM5" s="15">
        <v>0</v>
      </c>
      <c r="FN5" s="15">
        <v>0</v>
      </c>
      <c r="FO5" s="15">
        <v>0</v>
      </c>
      <c r="FP5" s="15">
        <v>0</v>
      </c>
      <c r="FQ5" s="15">
        <v>20</v>
      </c>
      <c r="FR5" s="15">
        <v>25</v>
      </c>
      <c r="FS5" s="20" t="e">
        <f t="shared" si="26"/>
        <v>#REF!</v>
      </c>
      <c r="FT5" s="15">
        <v>0</v>
      </c>
      <c r="FU5" s="15">
        <v>0</v>
      </c>
      <c r="FV5" s="15">
        <v>0</v>
      </c>
      <c r="FW5" s="15">
        <v>0</v>
      </c>
      <c r="FX5" s="15">
        <v>0</v>
      </c>
      <c r="FY5" s="15">
        <v>0</v>
      </c>
      <c r="FZ5" s="15">
        <v>0</v>
      </c>
      <c r="GA5" s="15">
        <v>0</v>
      </c>
      <c r="GB5" s="15">
        <v>0</v>
      </c>
      <c r="GC5" s="15">
        <v>0</v>
      </c>
      <c r="GD5" s="15">
        <v>0</v>
      </c>
      <c r="GE5" s="15">
        <v>0</v>
      </c>
      <c r="GF5" s="15">
        <v>0</v>
      </c>
      <c r="GG5" s="15">
        <v>0</v>
      </c>
      <c r="GH5" s="15">
        <v>0</v>
      </c>
      <c r="GI5" s="15">
        <v>0</v>
      </c>
      <c r="GJ5" s="15">
        <v>0</v>
      </c>
      <c r="GK5" s="15">
        <v>0</v>
      </c>
      <c r="GL5" s="15">
        <v>0</v>
      </c>
      <c r="GM5" s="15">
        <v>0</v>
      </c>
      <c r="GN5" s="15">
        <v>0</v>
      </c>
      <c r="GO5" s="15">
        <v>0</v>
      </c>
      <c r="GP5" s="15">
        <v>0</v>
      </c>
      <c r="GQ5" s="15">
        <v>0</v>
      </c>
      <c r="GR5" s="15">
        <v>0</v>
      </c>
      <c r="GS5" s="15">
        <v>0</v>
      </c>
      <c r="GT5" s="15">
        <v>0</v>
      </c>
      <c r="GU5" s="15">
        <v>0</v>
      </c>
      <c r="GV5" s="15">
        <v>0</v>
      </c>
      <c r="GW5" s="15">
        <v>0</v>
      </c>
      <c r="GX5" s="15">
        <v>2</v>
      </c>
      <c r="GY5" s="15" t="s">
        <v>264</v>
      </c>
      <c r="GZ5" s="15" t="s">
        <v>265</v>
      </c>
      <c r="HA5" s="15">
        <v>3</v>
      </c>
      <c r="HB5" s="15" t="s">
        <v>266</v>
      </c>
      <c r="HC5" s="15" t="s">
        <v>267</v>
      </c>
      <c r="HD5" s="15" t="s">
        <v>268</v>
      </c>
      <c r="HE5" s="15">
        <v>1</v>
      </c>
      <c r="HF5" s="15">
        <v>1</v>
      </c>
      <c r="HG5" s="15">
        <v>1</v>
      </c>
      <c r="HH5" s="15">
        <v>1</v>
      </c>
      <c r="HI5" s="15" t="s">
        <v>269</v>
      </c>
      <c r="HJ5" s="15">
        <v>3</v>
      </c>
      <c r="HK5" s="15" t="s">
        <v>270</v>
      </c>
      <c r="HL5" s="15" t="s">
        <v>271</v>
      </c>
      <c r="HM5" s="15" t="s">
        <v>272</v>
      </c>
      <c r="HN5" s="15">
        <v>1</v>
      </c>
      <c r="HO5" s="15" t="s">
        <v>273</v>
      </c>
      <c r="HP5" s="15">
        <v>1</v>
      </c>
      <c r="HQ5" s="15" t="s">
        <v>274</v>
      </c>
      <c r="HR5" s="15">
        <v>2</v>
      </c>
      <c r="HS5" s="15"/>
      <c r="HT5" s="15">
        <v>1</v>
      </c>
      <c r="HU5" s="15">
        <v>0</v>
      </c>
      <c r="HV5" s="15">
        <v>0</v>
      </c>
      <c r="HW5" s="15">
        <v>0</v>
      </c>
      <c r="HX5" s="15">
        <v>0</v>
      </c>
      <c r="HY5" s="15">
        <v>0</v>
      </c>
      <c r="HZ5" s="15">
        <v>12</v>
      </c>
      <c r="IA5" s="15" t="s">
        <v>275</v>
      </c>
      <c r="IB5" s="15">
        <v>1</v>
      </c>
      <c r="IC5" s="15">
        <v>0</v>
      </c>
      <c r="ID5" s="15">
        <v>4</v>
      </c>
      <c r="IE5" s="15">
        <v>0</v>
      </c>
      <c r="IF5" s="15">
        <v>1</v>
      </c>
      <c r="IG5" s="15">
        <v>0</v>
      </c>
      <c r="IH5" s="15" t="s">
        <v>276</v>
      </c>
      <c r="II5" s="15">
        <v>0</v>
      </c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44">
        <v>52765</v>
      </c>
      <c r="IZ5" s="7">
        <v>496.88396599999993</v>
      </c>
      <c r="JA5" s="44">
        <v>34530</v>
      </c>
      <c r="JB5" s="7">
        <v>96.385756999999998</v>
      </c>
      <c r="JC5" s="44">
        <v>3</v>
      </c>
      <c r="JD5" s="44">
        <v>1</v>
      </c>
      <c r="JE5" s="44">
        <v>21</v>
      </c>
      <c r="JF5" s="44">
        <v>4</v>
      </c>
      <c r="JG5" s="44">
        <v>15</v>
      </c>
      <c r="JH5" s="44">
        <v>19</v>
      </c>
      <c r="JI5" s="44">
        <v>0</v>
      </c>
      <c r="JJ5" s="44">
        <v>19.047619047619047</v>
      </c>
      <c r="JK5" s="44">
        <v>20.914721969515114</v>
      </c>
      <c r="JL5" s="44">
        <v>90.476190476190482</v>
      </c>
      <c r="JM5" s="44">
        <v>87.281745774827456</v>
      </c>
      <c r="JN5" s="32" t="e">
        <f t="shared" si="27"/>
        <v>#REF!</v>
      </c>
      <c r="JO5" s="28">
        <v>0</v>
      </c>
      <c r="JP5" s="34">
        <v>5</v>
      </c>
      <c r="JQ5" s="31">
        <f t="shared" si="28"/>
        <v>5</v>
      </c>
      <c r="JR5" s="33">
        <f t="shared" si="29"/>
        <v>0</v>
      </c>
      <c r="JS5" s="35">
        <f t="shared" si="30"/>
        <v>19</v>
      </c>
      <c r="JT5" s="37">
        <v>87.281745774827456</v>
      </c>
      <c r="JU5" s="37">
        <f t="shared" si="31"/>
        <v>87.281745774827456</v>
      </c>
      <c r="JV5" s="39">
        <f t="shared" si="32"/>
        <v>0</v>
      </c>
      <c r="JW5" s="35">
        <f t="shared" si="33"/>
        <v>21</v>
      </c>
      <c r="JX5" s="36">
        <v>5</v>
      </c>
      <c r="JY5" s="34">
        <v>4</v>
      </c>
      <c r="JZ5" s="50" t="e">
        <f t="shared" si="34"/>
        <v>#REF!</v>
      </c>
      <c r="KA5" s="34">
        <f t="shared" si="35"/>
        <v>1</v>
      </c>
      <c r="KB5" s="49">
        <f t="shared" si="36"/>
        <v>26.315789473684209</v>
      </c>
    </row>
    <row r="6" spans="1:288" s="8" customFormat="1" ht="102" x14ac:dyDescent="0.25">
      <c r="A6" s="4">
        <v>4103</v>
      </c>
      <c r="B6" s="15" t="s">
        <v>226</v>
      </c>
      <c r="C6" s="15" t="s">
        <v>277</v>
      </c>
      <c r="D6" s="15" t="s">
        <v>278</v>
      </c>
      <c r="E6" s="19" t="s">
        <v>279</v>
      </c>
      <c r="F6" s="15" t="s">
        <v>280</v>
      </c>
      <c r="G6" s="15">
        <v>36021</v>
      </c>
      <c r="H6" s="15" t="s">
        <v>281</v>
      </c>
      <c r="I6" s="15" t="s">
        <v>282</v>
      </c>
      <c r="J6" s="15" t="s">
        <v>283</v>
      </c>
      <c r="K6" s="15" t="s">
        <v>284</v>
      </c>
      <c r="L6" s="15" t="s">
        <v>209</v>
      </c>
      <c r="M6" s="15"/>
      <c r="N6" s="15">
        <v>353118516</v>
      </c>
      <c r="O6" s="15" t="s">
        <v>285</v>
      </c>
      <c r="P6" s="15" t="s">
        <v>218</v>
      </c>
      <c r="Q6" s="15" t="s">
        <v>286</v>
      </c>
      <c r="R6" s="15" t="s">
        <v>220</v>
      </c>
      <c r="S6" s="15" t="s">
        <v>211</v>
      </c>
      <c r="T6" s="15">
        <v>353118763</v>
      </c>
      <c r="U6" s="15" t="s">
        <v>287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25" t="s">
        <v>419</v>
      </c>
      <c r="AH6" s="15">
        <v>2</v>
      </c>
      <c r="AI6" s="15">
        <v>3</v>
      </c>
      <c r="AJ6" s="20">
        <f t="shared" si="0"/>
        <v>5</v>
      </c>
      <c r="AK6" s="15">
        <v>0</v>
      </c>
      <c r="AL6" s="20">
        <f t="shared" si="1"/>
        <v>5</v>
      </c>
      <c r="AM6" s="15">
        <v>5</v>
      </c>
      <c r="AN6" s="25">
        <v>2</v>
      </c>
      <c r="AO6" s="15">
        <v>3</v>
      </c>
      <c r="AP6" s="15">
        <v>3</v>
      </c>
      <c r="AQ6" s="20">
        <f t="shared" si="2"/>
        <v>8</v>
      </c>
      <c r="AR6" s="25">
        <f t="shared" si="3"/>
        <v>5</v>
      </c>
      <c r="AS6" s="15">
        <v>0</v>
      </c>
      <c r="AT6" s="15">
        <v>0</v>
      </c>
      <c r="AU6" s="20">
        <f t="shared" si="4"/>
        <v>8</v>
      </c>
      <c r="AV6" s="25">
        <f t="shared" si="5"/>
        <v>5</v>
      </c>
      <c r="AW6" s="15">
        <v>0</v>
      </c>
      <c r="AX6" s="15">
        <v>1</v>
      </c>
      <c r="AY6" s="15">
        <v>0</v>
      </c>
      <c r="AZ6" s="15">
        <v>3</v>
      </c>
      <c r="BA6" s="20">
        <f t="shared" si="6"/>
        <v>4</v>
      </c>
      <c r="BB6" s="15">
        <v>0</v>
      </c>
      <c r="BC6" s="15">
        <v>3</v>
      </c>
      <c r="BD6" s="15">
        <v>0</v>
      </c>
      <c r="BE6" s="15">
        <v>1</v>
      </c>
      <c r="BF6" s="15">
        <v>1</v>
      </c>
      <c r="BG6" s="15">
        <v>0</v>
      </c>
      <c r="BH6" s="15">
        <v>0</v>
      </c>
      <c r="BI6" s="15">
        <v>2</v>
      </c>
      <c r="BJ6" s="15">
        <v>2</v>
      </c>
      <c r="BK6" s="15">
        <v>1</v>
      </c>
      <c r="BL6" s="15">
        <v>0</v>
      </c>
      <c r="BM6" s="15">
        <v>0</v>
      </c>
      <c r="BN6" s="15">
        <v>0</v>
      </c>
      <c r="BO6" s="15">
        <v>4</v>
      </c>
      <c r="BP6" s="15">
        <v>0</v>
      </c>
      <c r="BQ6" s="15">
        <v>1</v>
      </c>
      <c r="BR6" s="15">
        <v>0</v>
      </c>
      <c r="BS6" s="15">
        <v>1</v>
      </c>
      <c r="BT6" s="15">
        <v>3</v>
      </c>
      <c r="BU6" s="15">
        <v>1</v>
      </c>
      <c r="BV6" s="15">
        <v>0</v>
      </c>
      <c r="BW6" s="15">
        <v>1</v>
      </c>
      <c r="BX6" s="15">
        <v>0</v>
      </c>
      <c r="BY6" s="15">
        <v>1</v>
      </c>
      <c r="BZ6" s="15">
        <v>0</v>
      </c>
      <c r="CA6" s="15">
        <v>1</v>
      </c>
      <c r="CB6" s="15">
        <v>1</v>
      </c>
      <c r="CC6" s="15">
        <v>0</v>
      </c>
      <c r="CD6" s="15">
        <v>1</v>
      </c>
      <c r="CE6" s="15">
        <v>1</v>
      </c>
      <c r="CF6" s="15">
        <v>2</v>
      </c>
      <c r="CG6" s="15">
        <v>5</v>
      </c>
      <c r="CH6" s="15">
        <v>5</v>
      </c>
      <c r="CI6" s="15">
        <v>5</v>
      </c>
      <c r="CJ6" s="15">
        <v>0</v>
      </c>
      <c r="CK6" s="15">
        <v>0</v>
      </c>
      <c r="CL6" s="15">
        <v>4</v>
      </c>
      <c r="CM6" s="15">
        <v>0</v>
      </c>
      <c r="CN6" s="15">
        <v>0</v>
      </c>
      <c r="CO6" s="15">
        <v>1</v>
      </c>
      <c r="CP6" s="15">
        <v>0</v>
      </c>
      <c r="CQ6" s="15">
        <v>0</v>
      </c>
      <c r="CR6" s="15"/>
      <c r="CS6" s="15">
        <v>0</v>
      </c>
      <c r="CT6" s="15">
        <v>0</v>
      </c>
      <c r="CU6" s="15">
        <v>0</v>
      </c>
      <c r="CV6" s="15">
        <v>2</v>
      </c>
      <c r="CW6" s="15">
        <v>3</v>
      </c>
      <c r="CX6" s="15">
        <v>0</v>
      </c>
      <c r="CY6" s="25">
        <f t="shared" si="7"/>
        <v>25</v>
      </c>
      <c r="CZ6" s="20">
        <f t="shared" si="8"/>
        <v>3</v>
      </c>
      <c r="DA6" s="25">
        <f t="shared" si="9"/>
        <v>28</v>
      </c>
      <c r="DB6" s="25">
        <f t="shared" si="10"/>
        <v>28</v>
      </c>
      <c r="DC6" s="15">
        <v>1</v>
      </c>
      <c r="DD6" s="15">
        <v>11</v>
      </c>
      <c r="DE6" s="15" t="s">
        <v>288</v>
      </c>
      <c r="DF6" s="15">
        <v>0</v>
      </c>
      <c r="DG6" s="15">
        <v>0</v>
      </c>
      <c r="DH6" s="15"/>
      <c r="DI6" s="15" t="s">
        <v>289</v>
      </c>
      <c r="DJ6" s="15" t="s">
        <v>385</v>
      </c>
      <c r="DK6" s="15" t="s">
        <v>290</v>
      </c>
      <c r="DL6" s="15">
        <v>0</v>
      </c>
      <c r="DM6" s="15">
        <v>0</v>
      </c>
      <c r="DN6" s="15"/>
      <c r="DO6" s="15">
        <v>0</v>
      </c>
      <c r="DP6" s="15">
        <v>0</v>
      </c>
      <c r="DQ6" s="15"/>
      <c r="DR6" s="15">
        <v>0</v>
      </c>
      <c r="DS6" s="15">
        <v>0</v>
      </c>
      <c r="DT6" s="15">
        <v>0</v>
      </c>
      <c r="DU6" s="15">
        <v>15</v>
      </c>
      <c r="DV6" s="15">
        <v>0</v>
      </c>
      <c r="DW6" s="15">
        <v>1</v>
      </c>
      <c r="DX6" s="20">
        <f t="shared" si="11"/>
        <v>15</v>
      </c>
      <c r="DY6" s="20">
        <f t="shared" si="12"/>
        <v>0</v>
      </c>
      <c r="DZ6" s="20">
        <f t="shared" si="13"/>
        <v>1</v>
      </c>
      <c r="EA6" s="15">
        <v>1</v>
      </c>
      <c r="EB6" s="15">
        <v>1</v>
      </c>
      <c r="EC6" s="15">
        <v>17</v>
      </c>
      <c r="ED6" s="15">
        <v>19</v>
      </c>
      <c r="EE6" s="15">
        <v>0</v>
      </c>
      <c r="EF6" s="15">
        <v>2</v>
      </c>
      <c r="EG6" s="20">
        <f t="shared" si="14"/>
        <v>20</v>
      </c>
      <c r="EH6" s="20">
        <f t="shared" si="15"/>
        <v>1</v>
      </c>
      <c r="EI6" s="20">
        <f t="shared" si="16"/>
        <v>19</v>
      </c>
      <c r="EJ6" s="20">
        <f t="shared" si="17"/>
        <v>35</v>
      </c>
      <c r="EK6" s="20">
        <f t="shared" si="18"/>
        <v>1</v>
      </c>
      <c r="EL6" s="20">
        <f t="shared" si="19"/>
        <v>20</v>
      </c>
      <c r="EM6" s="15">
        <v>2</v>
      </c>
      <c r="EN6" s="15">
        <v>0</v>
      </c>
      <c r="EO6" s="15">
        <v>6</v>
      </c>
      <c r="EP6" s="15">
        <v>0</v>
      </c>
      <c r="EQ6" s="20">
        <f t="shared" si="20"/>
        <v>8</v>
      </c>
      <c r="ER6" s="20">
        <f t="shared" si="21"/>
        <v>0</v>
      </c>
      <c r="ES6" s="15">
        <v>58</v>
      </c>
      <c r="ET6" s="15">
        <v>0</v>
      </c>
      <c r="EU6" s="15">
        <v>40</v>
      </c>
      <c r="EV6" s="15">
        <v>0</v>
      </c>
      <c r="EW6" s="20">
        <f t="shared" si="22"/>
        <v>98</v>
      </c>
      <c r="EX6" s="20">
        <f t="shared" ref="EX6:EX8" si="37">SUM(ET4,EV4)</f>
        <v>0</v>
      </c>
      <c r="EY6" s="20">
        <f t="shared" si="23"/>
        <v>106</v>
      </c>
      <c r="EZ6" s="20">
        <f t="shared" si="24"/>
        <v>0</v>
      </c>
      <c r="FA6" s="15">
        <v>0</v>
      </c>
      <c r="FB6" s="15">
        <v>0</v>
      </c>
      <c r="FC6" s="20">
        <f t="shared" si="25"/>
        <v>0</v>
      </c>
      <c r="FD6" s="15">
        <v>1</v>
      </c>
      <c r="FE6" s="15">
        <v>8</v>
      </c>
      <c r="FF6" s="15">
        <v>0</v>
      </c>
      <c r="FG6" s="15">
        <v>0</v>
      </c>
      <c r="FH6" s="15">
        <v>0</v>
      </c>
      <c r="FI6" s="15">
        <v>0</v>
      </c>
      <c r="FJ6" s="15">
        <v>132</v>
      </c>
      <c r="FK6" s="15">
        <v>132</v>
      </c>
      <c r="FL6" s="15">
        <v>29</v>
      </c>
      <c r="FM6" s="15">
        <v>1</v>
      </c>
      <c r="FN6" s="15">
        <v>1</v>
      </c>
      <c r="FO6" s="15">
        <v>1</v>
      </c>
      <c r="FP6" s="15">
        <v>0</v>
      </c>
      <c r="FQ6" s="15">
        <v>718</v>
      </c>
      <c r="FR6" s="15">
        <v>21</v>
      </c>
      <c r="FS6" s="20">
        <f t="shared" si="26"/>
        <v>143</v>
      </c>
      <c r="FT6" s="15">
        <v>0</v>
      </c>
      <c r="FU6" s="15">
        <v>0</v>
      </c>
      <c r="FV6" s="15">
        <v>0</v>
      </c>
      <c r="FW6" s="15">
        <v>0</v>
      </c>
      <c r="FX6" s="15">
        <v>0</v>
      </c>
      <c r="FY6" s="15">
        <v>0</v>
      </c>
      <c r="FZ6" s="15">
        <v>0</v>
      </c>
      <c r="GA6" s="15">
        <v>0</v>
      </c>
      <c r="GB6" s="15">
        <v>0</v>
      </c>
      <c r="GC6" s="15">
        <v>0</v>
      </c>
      <c r="GD6" s="15">
        <v>0</v>
      </c>
      <c r="GE6" s="15">
        <v>0</v>
      </c>
      <c r="GF6" s="15">
        <v>0</v>
      </c>
      <c r="GG6" s="15">
        <v>0</v>
      </c>
      <c r="GH6" s="15">
        <v>0</v>
      </c>
      <c r="GI6" s="15">
        <v>0</v>
      </c>
      <c r="GJ6" s="15">
        <v>0</v>
      </c>
      <c r="GK6" s="15">
        <v>0</v>
      </c>
      <c r="GL6" s="15">
        <v>0</v>
      </c>
      <c r="GM6" s="15">
        <v>0</v>
      </c>
      <c r="GN6" s="15">
        <v>9</v>
      </c>
      <c r="GO6" s="15">
        <v>9</v>
      </c>
      <c r="GP6" s="15">
        <v>0</v>
      </c>
      <c r="GQ6" s="15">
        <v>0</v>
      </c>
      <c r="GR6" s="15">
        <v>0</v>
      </c>
      <c r="GS6" s="15">
        <v>0</v>
      </c>
      <c r="GT6" s="15">
        <v>0</v>
      </c>
      <c r="GU6" s="15">
        <v>3</v>
      </c>
      <c r="GV6" s="15">
        <v>1</v>
      </c>
      <c r="GW6" s="15">
        <v>0</v>
      </c>
      <c r="GX6" s="15">
        <v>1</v>
      </c>
      <c r="GY6" s="15" t="s">
        <v>291</v>
      </c>
      <c r="GZ6" s="15">
        <v>0</v>
      </c>
      <c r="HA6" s="15">
        <v>3</v>
      </c>
      <c r="HB6" s="15">
        <v>0</v>
      </c>
      <c r="HC6" s="15">
        <v>0</v>
      </c>
      <c r="HD6" s="15" t="s">
        <v>292</v>
      </c>
      <c r="HE6" s="15">
        <v>1</v>
      </c>
      <c r="HF6" s="15">
        <v>1</v>
      </c>
      <c r="HG6" s="15">
        <v>1</v>
      </c>
      <c r="HH6" s="15"/>
      <c r="HI6" s="15">
        <v>0</v>
      </c>
      <c r="HJ6" s="15">
        <v>3</v>
      </c>
      <c r="HK6" s="15" t="s">
        <v>293</v>
      </c>
      <c r="HL6" s="15" t="s">
        <v>294</v>
      </c>
      <c r="HM6" s="15" t="s">
        <v>295</v>
      </c>
      <c r="HN6" s="15">
        <v>2</v>
      </c>
      <c r="HO6" s="15">
        <v>0</v>
      </c>
      <c r="HP6" s="15">
        <v>1</v>
      </c>
      <c r="HQ6" s="15" t="s">
        <v>296</v>
      </c>
      <c r="HR6" s="15">
        <v>3</v>
      </c>
      <c r="HS6" s="15"/>
      <c r="HT6" s="15">
        <v>0</v>
      </c>
      <c r="HU6" s="15">
        <v>0</v>
      </c>
      <c r="HV6" s="15">
        <v>1</v>
      </c>
      <c r="HW6" s="15">
        <v>1</v>
      </c>
      <c r="HX6" s="15">
        <v>0</v>
      </c>
      <c r="HY6" s="15">
        <v>1</v>
      </c>
      <c r="HZ6" s="15">
        <v>0</v>
      </c>
      <c r="IA6" s="15">
        <v>0</v>
      </c>
      <c r="IB6" s="15">
        <v>0</v>
      </c>
      <c r="IC6" s="15">
        <v>5</v>
      </c>
      <c r="ID6" s="15">
        <v>2</v>
      </c>
      <c r="IE6" s="15">
        <v>0</v>
      </c>
      <c r="IF6" s="15" t="s">
        <v>213</v>
      </c>
      <c r="IG6" s="15">
        <v>5</v>
      </c>
      <c r="IH6" s="15" t="s">
        <v>297</v>
      </c>
      <c r="II6" s="15">
        <v>0</v>
      </c>
      <c r="IJ6" s="22">
        <v>89284</v>
      </c>
      <c r="IK6" s="22">
        <v>1196</v>
      </c>
      <c r="IL6" s="22">
        <v>51115</v>
      </c>
      <c r="IM6" s="15">
        <v>59</v>
      </c>
      <c r="IN6" s="15">
        <v>7</v>
      </c>
      <c r="IO6" s="15">
        <v>4</v>
      </c>
      <c r="IP6" s="15">
        <v>40</v>
      </c>
      <c r="IQ6" s="15">
        <v>2</v>
      </c>
      <c r="IR6" s="15">
        <v>37</v>
      </c>
      <c r="IS6" s="15">
        <v>39</v>
      </c>
      <c r="IT6" s="15">
        <v>35</v>
      </c>
      <c r="IU6" s="21">
        <v>0.05</v>
      </c>
      <c r="IV6" s="24">
        <v>3.7999999999999999E-2</v>
      </c>
      <c r="IW6" s="24">
        <v>0.97499999999999998</v>
      </c>
      <c r="IX6" s="24">
        <v>0.97499999999999998</v>
      </c>
      <c r="IY6" s="44">
        <v>89959</v>
      </c>
      <c r="IZ6" s="7">
        <v>1196.3973139999994</v>
      </c>
      <c r="JA6" s="44">
        <v>51115</v>
      </c>
      <c r="JB6" s="7">
        <v>59.090739000000006</v>
      </c>
      <c r="JC6" s="44">
        <v>8</v>
      </c>
      <c r="JD6" s="44">
        <v>5</v>
      </c>
      <c r="JE6" s="44">
        <v>40</v>
      </c>
      <c r="JF6" s="44">
        <v>1</v>
      </c>
      <c r="JG6" s="44">
        <v>37</v>
      </c>
      <c r="JH6" s="44">
        <v>38</v>
      </c>
      <c r="JI6" s="44">
        <v>0</v>
      </c>
      <c r="JJ6" s="44">
        <v>2.5</v>
      </c>
      <c r="JK6" s="44">
        <v>0.32568612068950215</v>
      </c>
      <c r="JL6" s="44">
        <v>95</v>
      </c>
      <c r="JM6" s="44">
        <v>95.841229880929049</v>
      </c>
      <c r="JN6" s="32">
        <f t="shared" si="27"/>
        <v>71.5</v>
      </c>
      <c r="JO6" s="28">
        <f t="shared" ref="JO6:JO10" si="38">EL6/CG6</f>
        <v>4</v>
      </c>
      <c r="JP6" s="34">
        <v>5</v>
      </c>
      <c r="JQ6" s="31">
        <f t="shared" si="28"/>
        <v>5</v>
      </c>
      <c r="JR6" s="33">
        <f t="shared" si="29"/>
        <v>0</v>
      </c>
      <c r="JS6" s="35">
        <f t="shared" si="30"/>
        <v>38</v>
      </c>
      <c r="JT6" s="37">
        <v>95.841229880929049</v>
      </c>
      <c r="JU6" s="37">
        <f t="shared" si="31"/>
        <v>95.841229880929049</v>
      </c>
      <c r="JV6" s="39">
        <f t="shared" si="32"/>
        <v>0</v>
      </c>
      <c r="JW6" s="35">
        <f t="shared" si="33"/>
        <v>40</v>
      </c>
      <c r="JX6" s="36">
        <v>5</v>
      </c>
      <c r="JY6" s="34">
        <v>6</v>
      </c>
      <c r="JZ6" s="50">
        <f t="shared" si="34"/>
        <v>28.6</v>
      </c>
      <c r="KA6" s="34">
        <f t="shared" si="35"/>
        <v>5</v>
      </c>
      <c r="KB6" s="49">
        <f t="shared" si="36"/>
        <v>21.969696969696969</v>
      </c>
    </row>
    <row r="7" spans="1:288" s="8" customFormat="1" ht="38.25" x14ac:dyDescent="0.25">
      <c r="A7" s="4">
        <v>4104</v>
      </c>
      <c r="B7" s="15" t="s">
        <v>226</v>
      </c>
      <c r="C7" s="15" t="s">
        <v>298</v>
      </c>
      <c r="D7" s="15" t="s">
        <v>378</v>
      </c>
      <c r="E7" s="19" t="s">
        <v>383</v>
      </c>
      <c r="F7" s="15" t="s">
        <v>299</v>
      </c>
      <c r="G7" s="15">
        <v>35820</v>
      </c>
      <c r="H7" s="15" t="s">
        <v>384</v>
      </c>
      <c r="I7" s="15" t="s">
        <v>300</v>
      </c>
      <c r="J7" s="15" t="s">
        <v>301</v>
      </c>
      <c r="K7" s="15" t="s">
        <v>302</v>
      </c>
      <c r="L7" s="15" t="s">
        <v>209</v>
      </c>
      <c r="M7" s="15"/>
      <c r="N7" s="15">
        <v>352370446</v>
      </c>
      <c r="O7" s="15" t="s">
        <v>303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20" t="s">
        <v>418</v>
      </c>
      <c r="AH7" s="15">
        <v>2</v>
      </c>
      <c r="AI7" s="15">
        <v>0</v>
      </c>
      <c r="AJ7" s="20">
        <f t="shared" si="0"/>
        <v>2</v>
      </c>
      <c r="AK7" s="15">
        <v>0</v>
      </c>
      <c r="AL7" s="20">
        <f t="shared" si="1"/>
        <v>2</v>
      </c>
      <c r="AM7" s="15">
        <v>2</v>
      </c>
      <c r="AN7" s="15">
        <v>1</v>
      </c>
      <c r="AO7" s="15">
        <v>0</v>
      </c>
      <c r="AP7" s="15">
        <v>1</v>
      </c>
      <c r="AQ7" s="20">
        <f t="shared" si="2"/>
        <v>2</v>
      </c>
      <c r="AR7" s="20">
        <f t="shared" si="3"/>
        <v>2</v>
      </c>
      <c r="AS7" s="15">
        <v>0</v>
      </c>
      <c r="AT7" s="15">
        <v>0</v>
      </c>
      <c r="AU7" s="20">
        <f t="shared" si="4"/>
        <v>2</v>
      </c>
      <c r="AV7" s="20">
        <f t="shared" si="5"/>
        <v>2</v>
      </c>
      <c r="AW7" s="15">
        <v>0</v>
      </c>
      <c r="AX7" s="15">
        <v>0</v>
      </c>
      <c r="AY7" s="15">
        <v>1</v>
      </c>
      <c r="AZ7" s="15">
        <v>1</v>
      </c>
      <c r="BA7" s="20">
        <f t="shared" si="6"/>
        <v>2</v>
      </c>
      <c r="BB7" s="15">
        <v>0</v>
      </c>
      <c r="BC7" s="15">
        <v>2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1</v>
      </c>
      <c r="BJ7" s="15">
        <v>1</v>
      </c>
      <c r="BK7" s="15">
        <v>0</v>
      </c>
      <c r="BL7" s="15">
        <v>0</v>
      </c>
      <c r="BM7" s="15">
        <v>0</v>
      </c>
      <c r="BN7" s="15">
        <v>1</v>
      </c>
      <c r="BO7" s="15">
        <v>0</v>
      </c>
      <c r="BP7" s="15">
        <v>1</v>
      </c>
      <c r="BQ7" s="15">
        <v>0</v>
      </c>
      <c r="BR7" s="15">
        <v>1</v>
      </c>
      <c r="BS7" s="15">
        <v>0</v>
      </c>
      <c r="BT7" s="15">
        <v>2</v>
      </c>
      <c r="BU7" s="15">
        <v>1</v>
      </c>
      <c r="BV7" s="15">
        <v>0</v>
      </c>
      <c r="BW7" s="15">
        <v>1</v>
      </c>
      <c r="BX7" s="15">
        <v>1</v>
      </c>
      <c r="BY7" s="15">
        <v>0</v>
      </c>
      <c r="BZ7" s="15">
        <v>0</v>
      </c>
      <c r="CA7" s="15">
        <v>2</v>
      </c>
      <c r="CB7" s="15">
        <v>1</v>
      </c>
      <c r="CC7" s="15">
        <v>1</v>
      </c>
      <c r="CD7" s="15">
        <v>0</v>
      </c>
      <c r="CE7" s="15">
        <v>0.3</v>
      </c>
      <c r="CF7" s="15">
        <v>0.3</v>
      </c>
      <c r="CG7" s="15">
        <v>0.05</v>
      </c>
      <c r="CH7" s="15">
        <v>0.05</v>
      </c>
      <c r="CI7" s="15">
        <v>0</v>
      </c>
      <c r="CJ7" s="15">
        <v>0</v>
      </c>
      <c r="CK7" s="15">
        <v>0</v>
      </c>
      <c r="CL7" s="15">
        <v>0</v>
      </c>
      <c r="CM7" s="15">
        <v>0</v>
      </c>
      <c r="CN7" s="15">
        <v>0</v>
      </c>
      <c r="CO7" s="15">
        <v>0.3</v>
      </c>
      <c r="CP7" s="15">
        <v>1</v>
      </c>
      <c r="CQ7" s="15">
        <v>0</v>
      </c>
      <c r="CR7" s="15"/>
      <c r="CS7" s="15">
        <v>0</v>
      </c>
      <c r="CT7" s="15">
        <v>0</v>
      </c>
      <c r="CU7" s="15">
        <v>0</v>
      </c>
      <c r="CV7" s="15">
        <v>0</v>
      </c>
      <c r="CW7" s="15">
        <v>0</v>
      </c>
      <c r="CX7" s="15">
        <v>0</v>
      </c>
      <c r="CY7" s="20">
        <f t="shared" si="7"/>
        <v>1</v>
      </c>
      <c r="CZ7" s="20">
        <f t="shared" si="8"/>
        <v>1</v>
      </c>
      <c r="DA7" s="20">
        <f t="shared" si="9"/>
        <v>2</v>
      </c>
      <c r="DB7" s="20">
        <f t="shared" si="10"/>
        <v>2</v>
      </c>
      <c r="DC7" s="15">
        <v>1</v>
      </c>
      <c r="DD7" s="15">
        <v>2</v>
      </c>
      <c r="DE7" s="15" t="s">
        <v>304</v>
      </c>
      <c r="DF7" s="15">
        <v>1</v>
      </c>
      <c r="DG7" s="15">
        <v>1</v>
      </c>
      <c r="DH7" s="15" t="s">
        <v>305</v>
      </c>
      <c r="DI7" s="15" t="s">
        <v>306</v>
      </c>
      <c r="DJ7" s="15" t="s">
        <v>385</v>
      </c>
      <c r="DK7" s="15" t="s">
        <v>307</v>
      </c>
      <c r="DL7" s="15">
        <v>0</v>
      </c>
      <c r="DM7" s="15">
        <v>0</v>
      </c>
      <c r="DN7" s="15">
        <v>0</v>
      </c>
      <c r="DO7" s="15">
        <v>0</v>
      </c>
      <c r="DP7" s="15">
        <v>0</v>
      </c>
      <c r="DQ7" s="15"/>
      <c r="DR7" s="15">
        <v>0</v>
      </c>
      <c r="DS7" s="15">
        <v>0</v>
      </c>
      <c r="DT7" s="15">
        <v>0</v>
      </c>
      <c r="DU7" s="15">
        <v>2</v>
      </c>
      <c r="DV7" s="15">
        <v>0</v>
      </c>
      <c r="DW7" s="15">
        <v>0</v>
      </c>
      <c r="DX7" s="20">
        <f t="shared" si="11"/>
        <v>2</v>
      </c>
      <c r="DY7" s="20">
        <f t="shared" si="12"/>
        <v>0</v>
      </c>
      <c r="DZ7" s="20">
        <f t="shared" si="13"/>
        <v>0</v>
      </c>
      <c r="EA7" s="15">
        <v>1</v>
      </c>
      <c r="EB7" s="15">
        <v>0</v>
      </c>
      <c r="EC7" s="15">
        <v>0</v>
      </c>
      <c r="ED7" s="15">
        <v>4</v>
      </c>
      <c r="EE7" s="15">
        <v>0</v>
      </c>
      <c r="EF7" s="15">
        <v>0</v>
      </c>
      <c r="EG7" s="20">
        <f t="shared" si="14"/>
        <v>5</v>
      </c>
      <c r="EH7" s="20">
        <f t="shared" si="15"/>
        <v>0</v>
      </c>
      <c r="EI7" s="20">
        <f t="shared" si="16"/>
        <v>0</v>
      </c>
      <c r="EJ7" s="20">
        <f t="shared" si="17"/>
        <v>7</v>
      </c>
      <c r="EK7" s="20">
        <f t="shared" si="18"/>
        <v>0</v>
      </c>
      <c r="EL7" s="20">
        <f t="shared" si="19"/>
        <v>0</v>
      </c>
      <c r="EM7" s="15">
        <v>0</v>
      </c>
      <c r="EN7" s="15">
        <v>0</v>
      </c>
      <c r="EO7" s="15">
        <v>1</v>
      </c>
      <c r="EP7" s="15">
        <v>0</v>
      </c>
      <c r="EQ7" s="20">
        <f t="shared" si="20"/>
        <v>1</v>
      </c>
      <c r="ER7" s="20">
        <f t="shared" si="21"/>
        <v>0</v>
      </c>
      <c r="ES7" s="15">
        <v>2</v>
      </c>
      <c r="ET7" s="15">
        <v>0</v>
      </c>
      <c r="EU7" s="15">
        <v>1</v>
      </c>
      <c r="EV7" s="15">
        <v>0</v>
      </c>
      <c r="EW7" s="20">
        <f t="shared" si="22"/>
        <v>3</v>
      </c>
      <c r="EX7" s="20">
        <f t="shared" si="37"/>
        <v>0</v>
      </c>
      <c r="EY7" s="20">
        <f t="shared" si="23"/>
        <v>4</v>
      </c>
      <c r="EZ7" s="20">
        <f t="shared" si="24"/>
        <v>0</v>
      </c>
      <c r="FA7" s="15">
        <v>0</v>
      </c>
      <c r="FB7" s="15">
        <v>0</v>
      </c>
      <c r="FC7" s="20">
        <f t="shared" si="25"/>
        <v>0</v>
      </c>
      <c r="FD7" s="15">
        <v>0</v>
      </c>
      <c r="FE7" s="15">
        <v>1</v>
      </c>
      <c r="FF7" s="15">
        <v>0</v>
      </c>
      <c r="FG7" s="15">
        <v>0</v>
      </c>
      <c r="FH7" s="15">
        <v>0</v>
      </c>
      <c r="FI7" s="15">
        <v>0</v>
      </c>
      <c r="FJ7" s="15">
        <v>3</v>
      </c>
      <c r="FK7" s="15">
        <v>3</v>
      </c>
      <c r="FL7" s="15">
        <v>0</v>
      </c>
      <c r="FM7" s="15">
        <v>0</v>
      </c>
      <c r="FN7" s="15">
        <v>0</v>
      </c>
      <c r="FO7" s="15">
        <v>0</v>
      </c>
      <c r="FP7" s="15">
        <v>0</v>
      </c>
      <c r="FQ7" s="15">
        <v>37</v>
      </c>
      <c r="FR7" s="15">
        <v>22</v>
      </c>
      <c r="FS7" s="20">
        <f t="shared" si="26"/>
        <v>11</v>
      </c>
      <c r="FT7" s="15">
        <v>0</v>
      </c>
      <c r="FU7" s="15">
        <v>0</v>
      </c>
      <c r="FV7" s="15">
        <v>0</v>
      </c>
      <c r="FW7" s="15">
        <v>0</v>
      </c>
      <c r="FX7" s="15">
        <v>0</v>
      </c>
      <c r="FY7" s="15">
        <v>0</v>
      </c>
      <c r="FZ7" s="15">
        <v>0</v>
      </c>
      <c r="GA7" s="15">
        <v>0</v>
      </c>
      <c r="GB7" s="15">
        <v>0</v>
      </c>
      <c r="GC7" s="15">
        <v>0</v>
      </c>
      <c r="GD7" s="15">
        <v>0</v>
      </c>
      <c r="GE7" s="15">
        <v>0</v>
      </c>
      <c r="GF7" s="15">
        <v>0</v>
      </c>
      <c r="GG7" s="15">
        <v>0</v>
      </c>
      <c r="GH7" s="15">
        <v>0</v>
      </c>
      <c r="GI7" s="15">
        <v>0</v>
      </c>
      <c r="GJ7" s="15">
        <v>0</v>
      </c>
      <c r="GK7" s="15">
        <v>0</v>
      </c>
      <c r="GL7" s="15">
        <v>0</v>
      </c>
      <c r="GM7" s="15">
        <v>0</v>
      </c>
      <c r="GN7" s="15">
        <v>0</v>
      </c>
      <c r="GO7" s="15">
        <v>0</v>
      </c>
      <c r="GP7" s="15">
        <v>0</v>
      </c>
      <c r="GQ7" s="15">
        <v>0</v>
      </c>
      <c r="GR7" s="15">
        <v>0</v>
      </c>
      <c r="GS7" s="15">
        <v>0</v>
      </c>
      <c r="GT7" s="15">
        <v>0</v>
      </c>
      <c r="GU7" s="15">
        <v>0</v>
      </c>
      <c r="GV7" s="15">
        <v>0</v>
      </c>
      <c r="GW7" s="15">
        <v>0</v>
      </c>
      <c r="GX7" s="15">
        <v>1</v>
      </c>
      <c r="GY7" s="15" t="s">
        <v>308</v>
      </c>
      <c r="GZ7" s="15" t="s">
        <v>222</v>
      </c>
      <c r="HA7" s="15">
        <v>2</v>
      </c>
      <c r="HB7" s="15" t="s">
        <v>309</v>
      </c>
      <c r="HC7" s="15">
        <v>0</v>
      </c>
      <c r="HD7" s="15" t="s">
        <v>222</v>
      </c>
      <c r="HE7" s="15">
        <v>1</v>
      </c>
      <c r="HF7" s="15">
        <v>1</v>
      </c>
      <c r="HG7" s="15">
        <v>1</v>
      </c>
      <c r="HH7" s="15">
        <v>1</v>
      </c>
      <c r="HI7" s="15" t="s">
        <v>310</v>
      </c>
      <c r="HJ7" s="15">
        <v>2</v>
      </c>
      <c r="HK7" s="15" t="s">
        <v>311</v>
      </c>
      <c r="HL7" s="15">
        <v>0</v>
      </c>
      <c r="HM7" s="15" t="s">
        <v>312</v>
      </c>
      <c r="HN7" s="15">
        <v>1</v>
      </c>
      <c r="HO7" s="15">
        <v>0</v>
      </c>
      <c r="HP7" s="15">
        <v>0</v>
      </c>
      <c r="HQ7" s="15">
        <v>0</v>
      </c>
      <c r="HR7" s="15">
        <v>1</v>
      </c>
      <c r="HS7" s="15"/>
      <c r="HT7" s="15">
        <v>1</v>
      </c>
      <c r="HU7" s="15">
        <v>0</v>
      </c>
      <c r="HV7" s="15">
        <v>1</v>
      </c>
      <c r="HW7" s="15">
        <v>0</v>
      </c>
      <c r="HX7" s="15">
        <v>0</v>
      </c>
      <c r="HY7" s="15">
        <v>0</v>
      </c>
      <c r="HZ7" s="15">
        <v>0</v>
      </c>
      <c r="IA7" s="15">
        <v>0</v>
      </c>
      <c r="IB7" s="15">
        <v>0</v>
      </c>
      <c r="IC7" s="15">
        <v>1</v>
      </c>
      <c r="ID7" s="15">
        <v>1</v>
      </c>
      <c r="IE7" s="15">
        <v>0</v>
      </c>
      <c r="IF7" s="15">
        <v>1</v>
      </c>
      <c r="IG7" s="15">
        <v>1</v>
      </c>
      <c r="IH7" s="15" t="s">
        <v>313</v>
      </c>
      <c r="II7" s="15">
        <v>0</v>
      </c>
      <c r="IJ7" s="15">
        <v>14114</v>
      </c>
      <c r="IK7" s="15">
        <v>265</v>
      </c>
      <c r="IL7" s="15">
        <v>7108</v>
      </c>
      <c r="IM7" s="15">
        <v>81.34</v>
      </c>
      <c r="IN7" s="15">
        <v>1</v>
      </c>
      <c r="IO7" s="15">
        <v>1</v>
      </c>
      <c r="IP7" s="15">
        <v>8</v>
      </c>
      <c r="IQ7" s="15">
        <v>1</v>
      </c>
      <c r="IR7" s="15">
        <v>4</v>
      </c>
      <c r="IS7" s="15">
        <v>5</v>
      </c>
      <c r="IT7" s="15">
        <v>0</v>
      </c>
      <c r="IU7" s="15">
        <v>0.125</v>
      </c>
      <c r="IV7" s="15">
        <v>6.15</v>
      </c>
      <c r="IW7" s="15">
        <v>0.625</v>
      </c>
      <c r="IX7" s="15">
        <v>138.79</v>
      </c>
      <c r="IY7" s="44">
        <v>14046</v>
      </c>
      <c r="IZ7" s="7">
        <v>264.62964899999997</v>
      </c>
      <c r="JA7" s="44">
        <v>7053</v>
      </c>
      <c r="JB7" s="7">
        <v>81.333708000000001</v>
      </c>
      <c r="JC7" s="44">
        <v>1</v>
      </c>
      <c r="JD7" s="44">
        <v>1</v>
      </c>
      <c r="JE7" s="44">
        <v>8</v>
      </c>
      <c r="JF7" s="44">
        <v>1</v>
      </c>
      <c r="JG7" s="44">
        <v>3</v>
      </c>
      <c r="JH7" s="44">
        <v>4</v>
      </c>
      <c r="JI7" s="44">
        <v>0</v>
      </c>
      <c r="JJ7" s="44">
        <v>12.5</v>
      </c>
      <c r="JK7" s="44">
        <v>2.3222265619979714</v>
      </c>
      <c r="JL7" s="44">
        <v>50</v>
      </c>
      <c r="JM7" s="44">
        <v>54.387027509528984</v>
      </c>
      <c r="JN7" s="32">
        <f t="shared" si="27"/>
        <v>36.666666666666671</v>
      </c>
      <c r="JO7" s="28">
        <f t="shared" si="38"/>
        <v>0</v>
      </c>
      <c r="JP7" s="34">
        <v>2</v>
      </c>
      <c r="JQ7" s="31">
        <f t="shared" si="28"/>
        <v>2</v>
      </c>
      <c r="JR7" s="33">
        <f t="shared" si="29"/>
        <v>0</v>
      </c>
      <c r="JS7" s="35">
        <f t="shared" si="30"/>
        <v>4</v>
      </c>
      <c r="JT7" s="37">
        <v>54.387027509528984</v>
      </c>
      <c r="JU7" s="37">
        <f t="shared" si="31"/>
        <v>54.387027509528984</v>
      </c>
      <c r="JV7" s="39">
        <f t="shared" si="32"/>
        <v>0</v>
      </c>
      <c r="JW7" s="35">
        <f t="shared" si="33"/>
        <v>8</v>
      </c>
      <c r="JX7" s="36">
        <v>5</v>
      </c>
      <c r="JY7" s="34">
        <v>2</v>
      </c>
      <c r="JZ7" s="50">
        <f t="shared" si="34"/>
        <v>5.5</v>
      </c>
      <c r="KA7" s="34">
        <f t="shared" si="35"/>
        <v>1</v>
      </c>
      <c r="KB7" s="49">
        <f t="shared" si="36"/>
        <v>0</v>
      </c>
    </row>
    <row r="8" spans="1:288" s="8" customFormat="1" ht="89.25" x14ac:dyDescent="0.25">
      <c r="A8" s="4">
        <v>4105</v>
      </c>
      <c r="B8" s="15" t="s">
        <v>226</v>
      </c>
      <c r="C8" s="15" t="s">
        <v>314</v>
      </c>
      <c r="D8" s="15" t="s">
        <v>315</v>
      </c>
      <c r="E8" s="19">
        <v>155</v>
      </c>
      <c r="F8" s="15" t="s">
        <v>316</v>
      </c>
      <c r="G8" s="15">
        <v>35301</v>
      </c>
      <c r="H8" s="15" t="s">
        <v>317</v>
      </c>
      <c r="I8" s="15" t="s">
        <v>318</v>
      </c>
      <c r="J8" s="15" t="s">
        <v>319</v>
      </c>
      <c r="K8" s="15" t="s">
        <v>320</v>
      </c>
      <c r="L8" s="15" t="s">
        <v>224</v>
      </c>
      <c r="M8" s="15" t="s">
        <v>214</v>
      </c>
      <c r="N8" s="15">
        <v>354922148</v>
      </c>
      <c r="O8" s="15" t="s">
        <v>321</v>
      </c>
      <c r="P8" s="15" t="s">
        <v>210</v>
      </c>
      <c r="Q8" s="15" t="s">
        <v>322</v>
      </c>
      <c r="R8" s="15" t="s">
        <v>216</v>
      </c>
      <c r="S8" s="15"/>
      <c r="T8" s="15">
        <v>354922171</v>
      </c>
      <c r="U8" s="15" t="s">
        <v>323</v>
      </c>
      <c r="V8" s="15"/>
      <c r="W8" s="15"/>
      <c r="X8" s="15"/>
      <c r="Y8" s="15"/>
      <c r="Z8" s="15"/>
      <c r="AA8" s="15"/>
      <c r="AB8" s="15" t="s">
        <v>322</v>
      </c>
      <c r="AC8" s="15" t="s">
        <v>216</v>
      </c>
      <c r="AD8" s="15"/>
      <c r="AE8" s="15">
        <v>354922171</v>
      </c>
      <c r="AF8" s="15" t="s">
        <v>323</v>
      </c>
      <c r="AG8" s="20" t="s">
        <v>418</v>
      </c>
      <c r="AH8" s="15">
        <v>3</v>
      </c>
      <c r="AI8" s="15">
        <v>1</v>
      </c>
      <c r="AJ8" s="20">
        <f t="shared" si="0"/>
        <v>4</v>
      </c>
      <c r="AK8" s="15">
        <v>0</v>
      </c>
      <c r="AL8" s="20">
        <f t="shared" si="1"/>
        <v>4</v>
      </c>
      <c r="AM8" s="15">
        <v>4</v>
      </c>
      <c r="AN8" s="15">
        <v>3</v>
      </c>
      <c r="AO8" s="15">
        <v>1</v>
      </c>
      <c r="AP8" s="15">
        <v>1</v>
      </c>
      <c r="AQ8" s="20">
        <f t="shared" si="2"/>
        <v>5</v>
      </c>
      <c r="AR8" s="20">
        <f t="shared" si="3"/>
        <v>4</v>
      </c>
      <c r="AS8" s="15">
        <v>0</v>
      </c>
      <c r="AT8" s="15">
        <v>0</v>
      </c>
      <c r="AU8" s="20">
        <f t="shared" si="4"/>
        <v>5</v>
      </c>
      <c r="AV8" s="20">
        <f t="shared" si="5"/>
        <v>4</v>
      </c>
      <c r="AW8" s="15">
        <v>0</v>
      </c>
      <c r="AX8" s="15">
        <v>1</v>
      </c>
      <c r="AY8" s="15">
        <v>0</v>
      </c>
      <c r="AZ8" s="15">
        <v>2</v>
      </c>
      <c r="BA8" s="20">
        <f t="shared" si="6"/>
        <v>3</v>
      </c>
      <c r="BB8" s="15">
        <v>0</v>
      </c>
      <c r="BC8" s="15">
        <v>1</v>
      </c>
      <c r="BD8" s="15">
        <v>0</v>
      </c>
      <c r="BE8" s="15">
        <v>1</v>
      </c>
      <c r="BF8" s="15">
        <v>2</v>
      </c>
      <c r="BG8" s="15">
        <v>0</v>
      </c>
      <c r="BH8" s="15">
        <v>0</v>
      </c>
      <c r="BI8" s="15">
        <v>3</v>
      </c>
      <c r="BJ8" s="15">
        <v>0</v>
      </c>
      <c r="BK8" s="15">
        <v>1</v>
      </c>
      <c r="BL8" s="15">
        <v>0</v>
      </c>
      <c r="BM8" s="15">
        <v>0</v>
      </c>
      <c r="BN8" s="15">
        <v>2</v>
      </c>
      <c r="BO8" s="15">
        <v>2</v>
      </c>
      <c r="BP8" s="15">
        <v>0</v>
      </c>
      <c r="BQ8" s="15">
        <v>0</v>
      </c>
      <c r="BR8" s="15">
        <v>1</v>
      </c>
      <c r="BS8" s="15">
        <v>0</v>
      </c>
      <c r="BT8" s="15">
        <v>1</v>
      </c>
      <c r="BU8" s="15">
        <v>1</v>
      </c>
      <c r="BV8" s="15">
        <v>0</v>
      </c>
      <c r="BW8" s="15">
        <v>1</v>
      </c>
      <c r="BX8" s="15">
        <v>1</v>
      </c>
      <c r="BY8" s="15">
        <v>1</v>
      </c>
      <c r="BZ8" s="15">
        <v>0</v>
      </c>
      <c r="CA8" s="15">
        <v>1.7</v>
      </c>
      <c r="CB8" s="15">
        <v>1</v>
      </c>
      <c r="CC8" s="15">
        <v>0</v>
      </c>
      <c r="CD8" s="15">
        <v>1</v>
      </c>
      <c r="CE8" s="15">
        <v>1.7</v>
      </c>
      <c r="CF8" s="15">
        <v>0.8</v>
      </c>
      <c r="CG8" s="15">
        <v>0.05</v>
      </c>
      <c r="CH8" s="15">
        <v>0.05</v>
      </c>
      <c r="CI8" s="15">
        <v>0.05</v>
      </c>
      <c r="CJ8" s="15"/>
      <c r="CK8" s="15"/>
      <c r="CL8" s="15"/>
      <c r="CM8" s="15"/>
      <c r="CN8" s="15"/>
      <c r="CO8" s="15">
        <v>0.3</v>
      </c>
      <c r="CP8" s="15">
        <v>1</v>
      </c>
      <c r="CQ8" s="15"/>
      <c r="CR8" s="15"/>
      <c r="CS8" s="15"/>
      <c r="CT8" s="15"/>
      <c r="CU8" s="15"/>
      <c r="CV8" s="15">
        <v>0.05</v>
      </c>
      <c r="CW8" s="15"/>
      <c r="CX8" s="15"/>
      <c r="CY8" s="20">
        <f t="shared" si="7"/>
        <v>2.9999999999999991</v>
      </c>
      <c r="CZ8" s="20">
        <f t="shared" si="8"/>
        <v>1</v>
      </c>
      <c r="DA8" s="20">
        <f t="shared" si="9"/>
        <v>3.9999999999999991</v>
      </c>
      <c r="DB8" s="20">
        <f t="shared" si="10"/>
        <v>3.9999999999999991</v>
      </c>
      <c r="DC8" s="15">
        <v>1</v>
      </c>
      <c r="DD8" s="15">
        <v>2</v>
      </c>
      <c r="DE8" s="15" t="s">
        <v>324</v>
      </c>
      <c r="DF8" s="15">
        <v>0</v>
      </c>
      <c r="DG8" s="15">
        <v>0</v>
      </c>
      <c r="DH8" s="15"/>
      <c r="DI8" s="15" t="s">
        <v>325</v>
      </c>
      <c r="DJ8" s="15" t="s">
        <v>385</v>
      </c>
      <c r="DK8" s="15"/>
      <c r="DL8" s="15">
        <v>0</v>
      </c>
      <c r="DM8" s="15">
        <v>0</v>
      </c>
      <c r="DN8" s="15"/>
      <c r="DO8" s="15">
        <v>0</v>
      </c>
      <c r="DP8" s="15">
        <v>0</v>
      </c>
      <c r="DQ8" s="15"/>
      <c r="DR8" s="15">
        <v>0</v>
      </c>
      <c r="DS8" s="15">
        <v>0</v>
      </c>
      <c r="DT8" s="15">
        <v>0</v>
      </c>
      <c r="DU8" s="15">
        <v>0</v>
      </c>
      <c r="DV8" s="15">
        <v>0</v>
      </c>
      <c r="DW8" s="15">
        <v>0</v>
      </c>
      <c r="DX8" s="20">
        <f t="shared" si="11"/>
        <v>0</v>
      </c>
      <c r="DY8" s="20">
        <f t="shared" si="12"/>
        <v>0</v>
      </c>
      <c r="DZ8" s="20">
        <f t="shared" si="13"/>
        <v>0</v>
      </c>
      <c r="EA8" s="15">
        <v>0</v>
      </c>
      <c r="EB8" s="15">
        <v>0</v>
      </c>
      <c r="EC8" s="15">
        <v>0</v>
      </c>
      <c r="ED8" s="15">
        <v>6</v>
      </c>
      <c r="EE8" s="15">
        <v>0</v>
      </c>
      <c r="EF8" s="15">
        <v>0</v>
      </c>
      <c r="EG8" s="20">
        <f t="shared" si="14"/>
        <v>6</v>
      </c>
      <c r="EH8" s="20">
        <f t="shared" si="15"/>
        <v>0</v>
      </c>
      <c r="EI8" s="20">
        <f t="shared" si="16"/>
        <v>0</v>
      </c>
      <c r="EJ8" s="20">
        <f t="shared" si="17"/>
        <v>6</v>
      </c>
      <c r="EK8" s="20">
        <f t="shared" si="18"/>
        <v>0</v>
      </c>
      <c r="EL8" s="20">
        <f t="shared" si="19"/>
        <v>0</v>
      </c>
      <c r="EM8" s="15">
        <v>4</v>
      </c>
      <c r="EN8" s="15">
        <v>0</v>
      </c>
      <c r="EO8" s="15">
        <v>3</v>
      </c>
      <c r="EP8" s="15">
        <v>0</v>
      </c>
      <c r="EQ8" s="20">
        <f t="shared" si="20"/>
        <v>7</v>
      </c>
      <c r="ER8" s="20">
        <f t="shared" si="21"/>
        <v>0</v>
      </c>
      <c r="ES8" s="15">
        <v>7</v>
      </c>
      <c r="ET8" s="15">
        <v>0</v>
      </c>
      <c r="EU8" s="15">
        <v>0</v>
      </c>
      <c r="EV8" s="15">
        <v>0</v>
      </c>
      <c r="EW8" s="20">
        <f t="shared" si="22"/>
        <v>7</v>
      </c>
      <c r="EX8" s="20">
        <f t="shared" si="37"/>
        <v>0</v>
      </c>
      <c r="EY8" s="20">
        <f t="shared" si="23"/>
        <v>14</v>
      </c>
      <c r="EZ8" s="20">
        <f t="shared" si="24"/>
        <v>0</v>
      </c>
      <c r="FA8" s="15">
        <v>0</v>
      </c>
      <c r="FB8" s="15">
        <v>0</v>
      </c>
      <c r="FC8" s="20">
        <f t="shared" si="25"/>
        <v>0</v>
      </c>
      <c r="FD8" s="15">
        <v>0</v>
      </c>
      <c r="FE8" s="15">
        <v>4</v>
      </c>
      <c r="FF8" s="15">
        <v>0</v>
      </c>
      <c r="FG8" s="15">
        <v>0</v>
      </c>
      <c r="FH8" s="15">
        <v>1</v>
      </c>
      <c r="FI8" s="15">
        <v>0</v>
      </c>
      <c r="FJ8" s="15">
        <v>0</v>
      </c>
      <c r="FK8" s="15">
        <v>5</v>
      </c>
      <c r="FL8" s="15">
        <v>0</v>
      </c>
      <c r="FM8" s="15">
        <v>0</v>
      </c>
      <c r="FN8" s="15">
        <v>0</v>
      </c>
      <c r="FO8" s="15">
        <v>0</v>
      </c>
      <c r="FP8" s="15">
        <v>0</v>
      </c>
      <c r="FQ8" s="15">
        <v>12</v>
      </c>
      <c r="FR8" s="15">
        <v>0</v>
      </c>
      <c r="FS8" s="20">
        <f t="shared" si="26"/>
        <v>20</v>
      </c>
      <c r="FT8" s="15">
        <v>0</v>
      </c>
      <c r="FU8" s="15">
        <v>0</v>
      </c>
      <c r="FV8" s="15">
        <v>0</v>
      </c>
      <c r="FW8" s="15">
        <v>0</v>
      </c>
      <c r="FX8" s="15">
        <v>0</v>
      </c>
      <c r="FY8" s="15">
        <v>0</v>
      </c>
      <c r="FZ8" s="15">
        <v>0</v>
      </c>
      <c r="GA8" s="15">
        <v>0</v>
      </c>
      <c r="GB8" s="15">
        <v>0</v>
      </c>
      <c r="GC8" s="15">
        <v>0</v>
      </c>
      <c r="GD8" s="15">
        <v>0</v>
      </c>
      <c r="GE8" s="15">
        <v>0</v>
      </c>
      <c r="GF8" s="15">
        <v>0</v>
      </c>
      <c r="GG8" s="15">
        <v>0</v>
      </c>
      <c r="GH8" s="15">
        <v>0</v>
      </c>
      <c r="GI8" s="15">
        <v>0</v>
      </c>
      <c r="GJ8" s="15">
        <v>0</v>
      </c>
      <c r="GK8" s="15">
        <v>0</v>
      </c>
      <c r="GL8" s="15">
        <v>0</v>
      </c>
      <c r="GM8" s="15">
        <v>0</v>
      </c>
      <c r="GN8" s="15">
        <v>0</v>
      </c>
      <c r="GO8" s="15">
        <v>0</v>
      </c>
      <c r="GP8" s="15">
        <v>0</v>
      </c>
      <c r="GQ8" s="15">
        <v>0</v>
      </c>
      <c r="GR8" s="15">
        <v>0</v>
      </c>
      <c r="GS8" s="15">
        <v>0</v>
      </c>
      <c r="GT8" s="15">
        <v>0</v>
      </c>
      <c r="GU8" s="15">
        <v>0</v>
      </c>
      <c r="GV8" s="15">
        <v>0</v>
      </c>
      <c r="GW8" s="15">
        <v>0</v>
      </c>
      <c r="GX8" s="15">
        <v>1</v>
      </c>
      <c r="GY8" s="15">
        <v>0</v>
      </c>
      <c r="GZ8" s="15">
        <v>0</v>
      </c>
      <c r="HA8" s="15">
        <v>1</v>
      </c>
      <c r="HB8" s="15">
        <v>0</v>
      </c>
      <c r="HC8" s="15">
        <v>0</v>
      </c>
      <c r="HD8" s="15">
        <v>0</v>
      </c>
      <c r="HE8" s="15">
        <v>1</v>
      </c>
      <c r="HF8" s="15">
        <v>1</v>
      </c>
      <c r="HG8" s="15">
        <v>1</v>
      </c>
      <c r="HH8" s="15">
        <v>0</v>
      </c>
      <c r="HI8" s="15">
        <v>0</v>
      </c>
      <c r="HJ8" s="15">
        <v>3</v>
      </c>
      <c r="HK8" s="15" t="s">
        <v>326</v>
      </c>
      <c r="HL8" s="15" t="s">
        <v>327</v>
      </c>
      <c r="HM8" s="15" t="s">
        <v>328</v>
      </c>
      <c r="HN8" s="15"/>
      <c r="HO8" s="15">
        <v>0</v>
      </c>
      <c r="HP8" s="15">
        <v>0</v>
      </c>
      <c r="HQ8" s="15">
        <v>0</v>
      </c>
      <c r="HR8" s="15">
        <v>2</v>
      </c>
      <c r="HS8" s="15" t="s">
        <v>329</v>
      </c>
      <c r="HT8" s="15">
        <v>1</v>
      </c>
      <c r="HU8" s="15">
        <v>0</v>
      </c>
      <c r="HV8" s="15">
        <v>1</v>
      </c>
      <c r="HW8" s="15">
        <v>0</v>
      </c>
      <c r="HX8" s="15">
        <v>0</v>
      </c>
      <c r="HY8" s="15">
        <v>1</v>
      </c>
      <c r="HZ8" s="15">
        <v>5</v>
      </c>
      <c r="IA8" s="15" t="s">
        <v>330</v>
      </c>
      <c r="IB8" s="15">
        <v>0</v>
      </c>
      <c r="IC8" s="15">
        <v>0</v>
      </c>
      <c r="ID8" s="15">
        <v>6</v>
      </c>
      <c r="IE8" s="15">
        <v>0</v>
      </c>
      <c r="IF8" s="15">
        <v>11</v>
      </c>
      <c r="IG8" s="15">
        <v>0</v>
      </c>
      <c r="IH8" s="15" t="s">
        <v>331</v>
      </c>
      <c r="II8" s="15">
        <v>0</v>
      </c>
      <c r="IJ8" s="15" t="s">
        <v>332</v>
      </c>
      <c r="IK8" s="15">
        <v>405</v>
      </c>
      <c r="IL8" s="22">
        <v>13587</v>
      </c>
      <c r="IM8" s="15">
        <v>51.76</v>
      </c>
      <c r="IN8" s="15">
        <v>3</v>
      </c>
      <c r="IO8" s="15">
        <v>1</v>
      </c>
      <c r="IP8" s="15">
        <v>14</v>
      </c>
      <c r="IQ8" s="15">
        <v>4</v>
      </c>
      <c r="IR8" s="15">
        <v>10</v>
      </c>
      <c r="IS8" s="15">
        <v>14</v>
      </c>
      <c r="IT8" s="15"/>
      <c r="IU8" s="21">
        <v>0.28999999999999998</v>
      </c>
      <c r="IV8" s="15" t="s">
        <v>333</v>
      </c>
      <c r="IW8" s="21">
        <v>1</v>
      </c>
      <c r="IX8" s="15" t="s">
        <v>334</v>
      </c>
      <c r="IY8" s="44">
        <v>24607</v>
      </c>
      <c r="IZ8" s="7">
        <v>405.29826800000001</v>
      </c>
      <c r="JA8" s="44">
        <v>13587</v>
      </c>
      <c r="JB8" s="7">
        <v>51.811318</v>
      </c>
      <c r="JC8" s="44">
        <v>3</v>
      </c>
      <c r="JD8" s="44">
        <v>1</v>
      </c>
      <c r="JE8" s="44">
        <v>14</v>
      </c>
      <c r="JF8" s="44">
        <v>4</v>
      </c>
      <c r="JG8" s="44">
        <v>8</v>
      </c>
      <c r="JH8" s="44">
        <v>12</v>
      </c>
      <c r="JI8" s="44">
        <v>0</v>
      </c>
      <c r="JJ8" s="44">
        <v>28.571428571428569</v>
      </c>
      <c r="JK8" s="44">
        <v>7.7211038069375615</v>
      </c>
      <c r="JL8" s="44">
        <v>85.714285714285708</v>
      </c>
      <c r="JM8" s="44">
        <v>85.891015946803904</v>
      </c>
      <c r="JN8" s="32">
        <f t="shared" si="27"/>
        <v>25</v>
      </c>
      <c r="JO8" s="28">
        <f t="shared" si="38"/>
        <v>0</v>
      </c>
      <c r="JP8" s="34">
        <v>4</v>
      </c>
      <c r="JQ8" s="31">
        <f t="shared" si="28"/>
        <v>4</v>
      </c>
      <c r="JR8" s="33">
        <f t="shared" si="29"/>
        <v>0</v>
      </c>
      <c r="JS8" s="35">
        <f t="shared" si="30"/>
        <v>12</v>
      </c>
      <c r="JT8" s="37">
        <v>82.067486160587279</v>
      </c>
      <c r="JU8" s="37">
        <f t="shared" si="31"/>
        <v>85.891015946803904</v>
      </c>
      <c r="JV8" s="39">
        <f t="shared" si="32"/>
        <v>3.8235297862166249</v>
      </c>
      <c r="JW8" s="35">
        <f t="shared" si="33"/>
        <v>14</v>
      </c>
      <c r="JX8" s="36">
        <v>5</v>
      </c>
      <c r="JY8" s="34">
        <v>5</v>
      </c>
      <c r="JZ8" s="50">
        <f t="shared" si="34"/>
        <v>5</v>
      </c>
      <c r="KA8" s="34">
        <f t="shared" si="35"/>
        <v>0</v>
      </c>
      <c r="KB8" s="49">
        <v>0</v>
      </c>
    </row>
    <row r="9" spans="1:288" s="8" customFormat="1" ht="409.5" x14ac:dyDescent="0.25">
      <c r="A9" s="4">
        <v>4106</v>
      </c>
      <c r="B9" s="15" t="s">
        <v>226</v>
      </c>
      <c r="C9" s="15" t="s">
        <v>335</v>
      </c>
      <c r="D9" s="15" t="s">
        <v>336</v>
      </c>
      <c r="E9" s="19">
        <v>1204</v>
      </c>
      <c r="F9" s="15" t="s">
        <v>337</v>
      </c>
      <c r="G9" s="15">
        <v>36301</v>
      </c>
      <c r="H9" s="15" t="s">
        <v>338</v>
      </c>
      <c r="I9" s="15" t="s">
        <v>339</v>
      </c>
      <c r="J9" s="15" t="s">
        <v>340</v>
      </c>
      <c r="K9" s="15" t="s">
        <v>341</v>
      </c>
      <c r="L9" s="15" t="s">
        <v>342</v>
      </c>
      <c r="M9" s="15" t="s">
        <v>207</v>
      </c>
      <c r="N9" s="15">
        <v>353801205</v>
      </c>
      <c r="O9" s="15" t="s">
        <v>343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 t="s">
        <v>344</v>
      </c>
      <c r="AC9" s="15" t="s">
        <v>345</v>
      </c>
      <c r="AD9" s="15" t="s">
        <v>207</v>
      </c>
      <c r="AE9" s="15">
        <v>353801266</v>
      </c>
      <c r="AF9" s="15" t="s">
        <v>346</v>
      </c>
      <c r="AG9" s="25" t="s">
        <v>419</v>
      </c>
      <c r="AH9" s="15">
        <v>2</v>
      </c>
      <c r="AI9" s="15">
        <v>1</v>
      </c>
      <c r="AJ9" s="20">
        <f t="shared" ref="AJ9:AJ10" si="39">SUM(AH9:AI9)</f>
        <v>3</v>
      </c>
      <c r="AK9" s="15">
        <v>0</v>
      </c>
      <c r="AL9" s="20">
        <f t="shared" ref="AL9:AL10" si="40">SUM(AJ9:AK9)</f>
        <v>3</v>
      </c>
      <c r="AM9" s="15">
        <v>1</v>
      </c>
      <c r="AN9" s="25">
        <v>2</v>
      </c>
      <c r="AO9" s="15">
        <v>0</v>
      </c>
      <c r="AP9" s="15">
        <v>0</v>
      </c>
      <c r="AQ9" s="20">
        <f t="shared" ref="AQ9:AQ10" si="41">SUM(AM9,AO9)</f>
        <v>1</v>
      </c>
      <c r="AR9" s="25">
        <f t="shared" ref="AR9:AR10" si="42">SUM(AN9,AP9)</f>
        <v>2</v>
      </c>
      <c r="AS9" s="15">
        <v>0</v>
      </c>
      <c r="AT9" s="15">
        <v>0</v>
      </c>
      <c r="AU9" s="20">
        <f t="shared" ref="AU9:AU10" si="43">SUM(AQ9,AS9)</f>
        <v>1</v>
      </c>
      <c r="AV9" s="25">
        <f t="shared" ref="AV9:AV10" si="44">SUM(AR9,AT9)</f>
        <v>2</v>
      </c>
      <c r="AW9" s="15">
        <v>0</v>
      </c>
      <c r="AX9" s="15">
        <v>1</v>
      </c>
      <c r="AY9" s="15">
        <v>0</v>
      </c>
      <c r="AZ9" s="15">
        <v>2</v>
      </c>
      <c r="BA9" s="20">
        <f t="shared" ref="BA9:BA10" si="45">SUM(AW9:AZ9)</f>
        <v>3</v>
      </c>
      <c r="BB9" s="15">
        <v>0</v>
      </c>
      <c r="BC9" s="15">
        <v>1</v>
      </c>
      <c r="BD9" s="15">
        <v>0</v>
      </c>
      <c r="BE9" s="15">
        <v>0</v>
      </c>
      <c r="BF9" s="15">
        <v>2</v>
      </c>
      <c r="BG9" s="15">
        <v>0</v>
      </c>
      <c r="BH9" s="15">
        <v>0</v>
      </c>
      <c r="BI9" s="15">
        <v>1</v>
      </c>
      <c r="BJ9" s="15">
        <v>1</v>
      </c>
      <c r="BK9" s="15">
        <v>1</v>
      </c>
      <c r="BL9" s="15">
        <v>0</v>
      </c>
      <c r="BM9" s="15">
        <v>0</v>
      </c>
      <c r="BN9" s="15">
        <v>0</v>
      </c>
      <c r="BO9" s="15">
        <v>3</v>
      </c>
      <c r="BP9" s="15">
        <v>0</v>
      </c>
      <c r="BQ9" s="15">
        <v>0</v>
      </c>
      <c r="BR9" s="15">
        <v>1</v>
      </c>
      <c r="BS9" s="15">
        <v>0</v>
      </c>
      <c r="BT9" s="15">
        <v>2</v>
      </c>
      <c r="BU9" s="15">
        <v>1</v>
      </c>
      <c r="BV9" s="15">
        <v>0</v>
      </c>
      <c r="BW9" s="15">
        <v>1</v>
      </c>
      <c r="BX9" s="15">
        <v>0</v>
      </c>
      <c r="BY9" s="15">
        <v>0</v>
      </c>
      <c r="BZ9" s="15">
        <v>0</v>
      </c>
      <c r="CA9" s="15">
        <v>2</v>
      </c>
      <c r="CB9" s="15">
        <v>1</v>
      </c>
      <c r="CC9" s="15">
        <v>0</v>
      </c>
      <c r="CD9" s="15">
        <v>0</v>
      </c>
      <c r="CE9" s="15">
        <v>1</v>
      </c>
      <c r="CF9" s="15">
        <v>3</v>
      </c>
      <c r="CG9" s="15">
        <v>3</v>
      </c>
      <c r="CH9" s="15">
        <v>3</v>
      </c>
      <c r="CI9" s="15">
        <v>3</v>
      </c>
      <c r="CJ9" s="15">
        <v>3</v>
      </c>
      <c r="CK9" s="15" t="s">
        <v>347</v>
      </c>
      <c r="CL9" s="15">
        <v>3</v>
      </c>
      <c r="CM9" s="15">
        <v>0</v>
      </c>
      <c r="CN9" s="15">
        <v>0</v>
      </c>
      <c r="CO9" s="15">
        <v>1</v>
      </c>
      <c r="CP9" s="15">
        <v>0</v>
      </c>
      <c r="CQ9" s="15">
        <v>0</v>
      </c>
      <c r="CR9" s="15"/>
      <c r="CS9" s="15">
        <v>0</v>
      </c>
      <c r="CT9" s="15">
        <v>0</v>
      </c>
      <c r="CU9" s="15">
        <v>0</v>
      </c>
      <c r="CV9" s="15">
        <v>3</v>
      </c>
      <c r="CW9" s="15">
        <v>0</v>
      </c>
      <c r="CX9" s="15">
        <v>0</v>
      </c>
      <c r="CY9" s="25">
        <f t="shared" ref="CY9:CY10" si="46">SUM(CE9:CJ9,CL9:CM9,CO9,CV9)</f>
        <v>23</v>
      </c>
      <c r="CZ9" s="20">
        <f t="shared" si="8"/>
        <v>0</v>
      </c>
      <c r="DA9" s="25">
        <f t="shared" ref="DA9:DA10" si="47">SUM(CY9:CZ9)</f>
        <v>23</v>
      </c>
      <c r="DB9" s="25">
        <f t="shared" ref="DB9:DB10" si="48">SUM(CS9:CT9,CX9,CY9:CZ9)</f>
        <v>23</v>
      </c>
      <c r="DC9" s="15">
        <v>1</v>
      </c>
      <c r="DD9" s="15">
        <v>2</v>
      </c>
      <c r="DE9" s="15" t="s">
        <v>348</v>
      </c>
      <c r="DF9" s="15">
        <v>0</v>
      </c>
      <c r="DG9" s="15">
        <v>0</v>
      </c>
      <c r="DH9" s="15"/>
      <c r="DI9" s="15" t="s">
        <v>349</v>
      </c>
      <c r="DJ9" s="15" t="s">
        <v>385</v>
      </c>
      <c r="DK9" s="15"/>
      <c r="DL9" s="15">
        <v>0</v>
      </c>
      <c r="DM9" s="15">
        <v>0</v>
      </c>
      <c r="DN9" s="15">
        <v>0</v>
      </c>
      <c r="DO9" s="15">
        <v>0</v>
      </c>
      <c r="DP9" s="15">
        <v>0</v>
      </c>
      <c r="DQ9" s="15"/>
      <c r="DR9" s="15">
        <v>0</v>
      </c>
      <c r="DS9" s="15">
        <v>0</v>
      </c>
      <c r="DT9" s="15">
        <v>3</v>
      </c>
      <c r="DU9" s="15">
        <v>4</v>
      </c>
      <c r="DV9" s="15">
        <v>0</v>
      </c>
      <c r="DW9" s="15">
        <v>0</v>
      </c>
      <c r="DX9" s="20">
        <f t="shared" ref="DX9:DX10" si="49">SUM(DR9,DU9)</f>
        <v>4</v>
      </c>
      <c r="DY9" s="20">
        <f t="shared" ref="DY9:DY10" si="50">SUM(DS9,DV9)</f>
        <v>0</v>
      </c>
      <c r="DZ9" s="20">
        <f t="shared" ref="DZ9:DZ10" si="51">SUM(DT9,DW9)</f>
        <v>3</v>
      </c>
      <c r="EA9" s="15">
        <v>1</v>
      </c>
      <c r="EB9" s="15">
        <v>0</v>
      </c>
      <c r="EC9" s="15">
        <v>1</v>
      </c>
      <c r="ED9" s="15">
        <v>2</v>
      </c>
      <c r="EE9" s="15">
        <v>0</v>
      </c>
      <c r="EF9" s="15">
        <v>0</v>
      </c>
      <c r="EG9" s="20">
        <f t="shared" ref="EG9:EG10" si="52">SUM(EA9,ED9)</f>
        <v>3</v>
      </c>
      <c r="EH9" s="20">
        <f t="shared" ref="EH9:EH10" si="53">SUM(EB9,EE9)</f>
        <v>0</v>
      </c>
      <c r="EI9" s="20">
        <f t="shared" ref="EI9:EI10" si="54">SUM(EC9,EF9)</f>
        <v>1</v>
      </c>
      <c r="EJ9" s="20">
        <f t="shared" ref="EJ9:EJ10" si="55">SUM(DX9,EG9)</f>
        <v>7</v>
      </c>
      <c r="EK9" s="20">
        <f t="shared" ref="EK9:EK10" si="56">SUM(DY9,EH9)</f>
        <v>0</v>
      </c>
      <c r="EL9" s="20">
        <f t="shared" ref="EL9:EL10" si="57">SUM(DZ9,EI9)</f>
        <v>4</v>
      </c>
      <c r="EM9" s="15">
        <v>1</v>
      </c>
      <c r="EN9" s="15">
        <v>0</v>
      </c>
      <c r="EO9" s="15">
        <v>1</v>
      </c>
      <c r="EP9" s="15">
        <v>1</v>
      </c>
      <c r="EQ9" s="20">
        <f t="shared" ref="EQ9:EQ10" si="58">SUM(EM9,EO9)</f>
        <v>2</v>
      </c>
      <c r="ER9" s="20">
        <f t="shared" ref="ER9:ER10" si="59">SUM(EN9,EP9)</f>
        <v>1</v>
      </c>
      <c r="ES9" s="15">
        <v>2</v>
      </c>
      <c r="ET9" s="15">
        <v>1</v>
      </c>
      <c r="EU9" s="15">
        <v>3</v>
      </c>
      <c r="EV9" s="15">
        <v>2</v>
      </c>
      <c r="EW9" s="20">
        <f t="shared" ref="EW9:EW10" si="60">SUM(ES9,EU9)</f>
        <v>5</v>
      </c>
      <c r="EX9" s="20">
        <f t="shared" ref="EX9:EX10" si="61">SUM(ET7,EV7)</f>
        <v>0</v>
      </c>
      <c r="EY9" s="20">
        <f t="shared" ref="EY9:EY10" si="62">SUM(EQ9,EW9)</f>
        <v>7</v>
      </c>
      <c r="EZ9" s="20">
        <f t="shared" ref="EZ9:EZ10" si="63">SUM(ER9,EX9)</f>
        <v>1</v>
      </c>
      <c r="FA9" s="15">
        <v>0</v>
      </c>
      <c r="FB9" s="15">
        <v>1</v>
      </c>
      <c r="FC9" s="20">
        <f t="shared" ref="FC9:FC10" si="64">SUM(FA9:FB9)</f>
        <v>1</v>
      </c>
      <c r="FD9" s="15">
        <v>2</v>
      </c>
      <c r="FE9" s="15">
        <v>2</v>
      </c>
      <c r="FF9" s="15">
        <v>0</v>
      </c>
      <c r="FG9" s="15">
        <v>2</v>
      </c>
      <c r="FH9" s="15">
        <v>0</v>
      </c>
      <c r="FI9" s="15">
        <v>0</v>
      </c>
      <c r="FJ9" s="15">
        <v>5</v>
      </c>
      <c r="FK9" s="15">
        <v>7</v>
      </c>
      <c r="FL9" s="15">
        <v>0</v>
      </c>
      <c r="FM9" s="15">
        <v>0</v>
      </c>
      <c r="FN9" s="15">
        <v>0</v>
      </c>
      <c r="FO9" s="15">
        <v>0</v>
      </c>
      <c r="FP9" s="15">
        <v>0</v>
      </c>
      <c r="FQ9" s="15">
        <v>124</v>
      </c>
      <c r="FR9" s="15">
        <v>25</v>
      </c>
      <c r="FS9" s="20">
        <f t="shared" ref="FS9:FS10" si="65">SUM(EJ9:EK9,EY9:EZ9,FC9,FN9)</f>
        <v>16</v>
      </c>
      <c r="FT9" s="15">
        <v>0</v>
      </c>
      <c r="FU9" s="15">
        <v>0</v>
      </c>
      <c r="FV9" s="15">
        <v>0</v>
      </c>
      <c r="FW9" s="15">
        <v>0</v>
      </c>
      <c r="FX9" s="15">
        <v>0</v>
      </c>
      <c r="FY9" s="15">
        <v>0</v>
      </c>
      <c r="FZ9" s="15">
        <v>0</v>
      </c>
      <c r="GA9" s="15">
        <v>0</v>
      </c>
      <c r="GB9" s="15">
        <v>0</v>
      </c>
      <c r="GC9" s="15">
        <v>0</v>
      </c>
      <c r="GD9" s="15">
        <v>0</v>
      </c>
      <c r="GE9" s="15">
        <v>0</v>
      </c>
      <c r="GF9" s="15">
        <v>0</v>
      </c>
      <c r="GG9" s="15">
        <v>0</v>
      </c>
      <c r="GH9" s="15">
        <v>0</v>
      </c>
      <c r="GI9" s="15">
        <v>0</v>
      </c>
      <c r="GJ9" s="15">
        <v>0</v>
      </c>
      <c r="GK9" s="15">
        <v>0</v>
      </c>
      <c r="GL9" s="15">
        <v>0</v>
      </c>
      <c r="GM9" s="15">
        <v>0</v>
      </c>
      <c r="GN9" s="15">
        <v>2</v>
      </c>
      <c r="GO9" s="15">
        <v>2</v>
      </c>
      <c r="GP9" s="15">
        <v>0</v>
      </c>
      <c r="GQ9" s="15">
        <v>0</v>
      </c>
      <c r="GR9" s="15">
        <v>0</v>
      </c>
      <c r="GS9" s="15">
        <v>0</v>
      </c>
      <c r="GT9" s="15">
        <v>0</v>
      </c>
      <c r="GU9" s="15">
        <v>0</v>
      </c>
      <c r="GV9" s="15">
        <v>0</v>
      </c>
      <c r="GW9" s="15">
        <v>0</v>
      </c>
      <c r="GX9" s="15">
        <v>1</v>
      </c>
      <c r="GY9" s="15" t="s">
        <v>350</v>
      </c>
      <c r="GZ9" s="15" t="s">
        <v>223</v>
      </c>
      <c r="HA9" s="15">
        <v>2</v>
      </c>
      <c r="HB9" s="15" t="s">
        <v>351</v>
      </c>
      <c r="HC9" s="15" t="s">
        <v>352</v>
      </c>
      <c r="HD9" s="15">
        <v>0</v>
      </c>
      <c r="HE9" s="15">
        <v>1</v>
      </c>
      <c r="HF9" s="15">
        <v>1</v>
      </c>
      <c r="HG9" s="15">
        <v>1</v>
      </c>
      <c r="HH9" s="15">
        <v>0</v>
      </c>
      <c r="HI9" s="15">
        <v>0</v>
      </c>
      <c r="HJ9" s="15">
        <v>2</v>
      </c>
      <c r="HK9" s="15">
        <v>0</v>
      </c>
      <c r="HL9" s="15">
        <v>0</v>
      </c>
      <c r="HM9" s="15"/>
      <c r="HN9" s="15">
        <v>2</v>
      </c>
      <c r="HO9" s="15">
        <v>0</v>
      </c>
      <c r="HP9" s="15">
        <v>1</v>
      </c>
      <c r="HQ9" s="15" t="s">
        <v>353</v>
      </c>
      <c r="HR9" s="15">
        <v>3</v>
      </c>
      <c r="HS9" s="15"/>
      <c r="HT9" s="15">
        <v>0</v>
      </c>
      <c r="HU9" s="15">
        <v>0</v>
      </c>
      <c r="HV9" s="15">
        <v>1</v>
      </c>
      <c r="HW9" s="15">
        <v>0</v>
      </c>
      <c r="HX9" s="15">
        <v>0</v>
      </c>
      <c r="HY9" s="15">
        <v>1</v>
      </c>
      <c r="HZ9" s="15">
        <v>5</v>
      </c>
      <c r="IA9" s="15" t="s">
        <v>386</v>
      </c>
      <c r="IB9" s="15">
        <v>0</v>
      </c>
      <c r="IC9" s="15">
        <v>0</v>
      </c>
      <c r="ID9" s="15">
        <v>6</v>
      </c>
      <c r="IE9" s="15">
        <v>0</v>
      </c>
      <c r="IF9" s="15">
        <v>5</v>
      </c>
      <c r="IG9" s="15">
        <v>0</v>
      </c>
      <c r="IH9" s="15" t="s">
        <v>354</v>
      </c>
      <c r="II9" s="15">
        <v>0</v>
      </c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44">
        <v>29330</v>
      </c>
      <c r="IZ9" s="7">
        <v>318.45530199999996</v>
      </c>
      <c r="JA9" s="44">
        <v>17305</v>
      </c>
      <c r="JB9" s="7">
        <v>50.423586999999998</v>
      </c>
      <c r="JC9" s="44">
        <v>4</v>
      </c>
      <c r="JD9" s="44">
        <v>1</v>
      </c>
      <c r="JE9" s="44">
        <v>14</v>
      </c>
      <c r="JF9" s="44">
        <v>3</v>
      </c>
      <c r="JG9" s="44">
        <v>11</v>
      </c>
      <c r="JH9" s="44">
        <v>14</v>
      </c>
      <c r="JI9" s="44">
        <v>0</v>
      </c>
      <c r="JJ9" s="44">
        <v>21.428571428571427</v>
      </c>
      <c r="JK9" s="44">
        <v>30.872904103823025</v>
      </c>
      <c r="JL9" s="44">
        <v>100</v>
      </c>
      <c r="JM9" s="44">
        <v>100.02392737678458</v>
      </c>
      <c r="JN9" s="32">
        <f t="shared" si="27"/>
        <v>5.333333333333333</v>
      </c>
      <c r="JO9" s="28">
        <f t="shared" si="38"/>
        <v>1.3333333333333333</v>
      </c>
      <c r="JP9" s="34">
        <v>3</v>
      </c>
      <c r="JQ9" s="31">
        <f t="shared" ref="JQ9:JQ10" si="66">AH9+AI9+AK9</f>
        <v>3</v>
      </c>
      <c r="JR9" s="33">
        <f t="shared" si="29"/>
        <v>0</v>
      </c>
      <c r="JS9" s="35">
        <f t="shared" ref="JS9:JS10" si="67">JH9</f>
        <v>14</v>
      </c>
      <c r="JT9" s="37">
        <v>100.02392737678458</v>
      </c>
      <c r="JU9" s="37">
        <f t="shared" ref="JU9:JU10" si="68">JM9</f>
        <v>100.02392737678458</v>
      </c>
      <c r="JV9" s="39">
        <f t="shared" ref="JV9:JV10" si="69">JU9-JT9</f>
        <v>0</v>
      </c>
      <c r="JW9" s="35">
        <f t="shared" ref="JW9:JW10" si="70">JE9</f>
        <v>14</v>
      </c>
      <c r="JX9" s="36">
        <v>5</v>
      </c>
      <c r="JY9" s="34">
        <v>2</v>
      </c>
      <c r="JZ9" s="50">
        <f t="shared" ref="JZ9:JZ10" si="71">FS9/AR9</f>
        <v>8</v>
      </c>
      <c r="KA9" s="34">
        <f t="shared" ref="KA9:KA10" si="72">IB9+IC9</f>
        <v>0</v>
      </c>
      <c r="KB9" s="49">
        <f>FL9/FJ9*100</f>
        <v>0</v>
      </c>
    </row>
    <row r="10" spans="1:288" s="8" customFormat="1" ht="114.75" x14ac:dyDescent="0.25">
      <c r="A10" s="4">
        <v>4107</v>
      </c>
      <c r="B10" s="15" t="s">
        <v>226</v>
      </c>
      <c r="C10" s="15" t="s">
        <v>355</v>
      </c>
      <c r="D10" s="15" t="s">
        <v>356</v>
      </c>
      <c r="E10" s="19">
        <v>1929</v>
      </c>
      <c r="F10" s="15" t="s">
        <v>357</v>
      </c>
      <c r="G10" s="15">
        <v>35601</v>
      </c>
      <c r="H10" s="15" t="s">
        <v>358</v>
      </c>
      <c r="I10" s="15" t="s">
        <v>359</v>
      </c>
      <c r="J10" s="15" t="s">
        <v>360</v>
      </c>
      <c r="K10" s="15" t="s">
        <v>361</v>
      </c>
      <c r="L10" s="15" t="s">
        <v>362</v>
      </c>
      <c r="M10" s="15" t="s">
        <v>207</v>
      </c>
      <c r="N10" s="15">
        <v>359808232</v>
      </c>
      <c r="O10" s="15" t="s">
        <v>363</v>
      </c>
      <c r="P10" s="15" t="s">
        <v>210</v>
      </c>
      <c r="Q10" s="15" t="s">
        <v>364</v>
      </c>
      <c r="R10" s="15" t="s">
        <v>208</v>
      </c>
      <c r="S10" s="15" t="s">
        <v>207</v>
      </c>
      <c r="T10" s="15">
        <v>359808164</v>
      </c>
      <c r="U10" s="15" t="s">
        <v>365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25" t="s">
        <v>419</v>
      </c>
      <c r="AH10" s="15">
        <v>1</v>
      </c>
      <c r="AI10" s="15">
        <v>4</v>
      </c>
      <c r="AJ10" s="20">
        <f t="shared" si="39"/>
        <v>5</v>
      </c>
      <c r="AK10" s="15">
        <v>0</v>
      </c>
      <c r="AL10" s="20">
        <f t="shared" si="40"/>
        <v>5</v>
      </c>
      <c r="AM10" s="15">
        <v>5</v>
      </c>
      <c r="AN10" s="25">
        <v>1</v>
      </c>
      <c r="AO10" s="15">
        <v>0</v>
      </c>
      <c r="AP10" s="25">
        <v>4</v>
      </c>
      <c r="AQ10" s="20">
        <f t="shared" si="41"/>
        <v>5</v>
      </c>
      <c r="AR10" s="25">
        <f t="shared" si="42"/>
        <v>5</v>
      </c>
      <c r="AS10" s="15">
        <v>0</v>
      </c>
      <c r="AT10" s="25">
        <v>0</v>
      </c>
      <c r="AU10" s="20">
        <f t="shared" si="43"/>
        <v>5</v>
      </c>
      <c r="AV10" s="25">
        <f t="shared" si="44"/>
        <v>5</v>
      </c>
      <c r="AW10" s="15">
        <v>1</v>
      </c>
      <c r="AX10" s="15">
        <v>0</v>
      </c>
      <c r="AY10" s="15">
        <v>0</v>
      </c>
      <c r="AZ10" s="15">
        <v>4</v>
      </c>
      <c r="BA10" s="20">
        <f t="shared" si="45"/>
        <v>5</v>
      </c>
      <c r="BB10" s="15">
        <v>0</v>
      </c>
      <c r="BC10" s="15">
        <v>2</v>
      </c>
      <c r="BD10" s="15">
        <v>0</v>
      </c>
      <c r="BE10" s="15">
        <v>1</v>
      </c>
      <c r="BF10" s="15">
        <v>2</v>
      </c>
      <c r="BG10" s="15">
        <v>0</v>
      </c>
      <c r="BH10" s="15">
        <v>0</v>
      </c>
      <c r="BI10" s="15">
        <v>0</v>
      </c>
      <c r="BJ10" s="15">
        <v>0</v>
      </c>
      <c r="BK10" s="15">
        <v>1</v>
      </c>
      <c r="BL10" s="15">
        <v>0</v>
      </c>
      <c r="BM10" s="15">
        <v>0</v>
      </c>
      <c r="BN10" s="15">
        <v>2</v>
      </c>
      <c r="BO10" s="15">
        <v>1</v>
      </c>
      <c r="BP10" s="15">
        <v>2</v>
      </c>
      <c r="BQ10" s="15">
        <v>0</v>
      </c>
      <c r="BR10" s="15">
        <v>1</v>
      </c>
      <c r="BS10" s="15">
        <v>0</v>
      </c>
      <c r="BT10" s="15">
        <v>2</v>
      </c>
      <c r="BU10" s="15">
        <v>1</v>
      </c>
      <c r="BV10" s="15">
        <v>0</v>
      </c>
      <c r="BW10" s="15">
        <v>0</v>
      </c>
      <c r="BX10" s="15">
        <v>1</v>
      </c>
      <c r="BY10" s="15">
        <v>0</v>
      </c>
      <c r="BZ10" s="15">
        <v>0</v>
      </c>
      <c r="CA10" s="15">
        <v>2</v>
      </c>
      <c r="CB10" s="15">
        <v>1</v>
      </c>
      <c r="CC10" s="15">
        <v>1</v>
      </c>
      <c r="CD10" s="15">
        <v>1</v>
      </c>
      <c r="CE10" s="15">
        <v>2</v>
      </c>
      <c r="CF10" s="15">
        <v>5</v>
      </c>
      <c r="CG10" s="15">
        <v>5</v>
      </c>
      <c r="CH10" s="15">
        <v>5</v>
      </c>
      <c r="CI10" s="15">
        <v>5</v>
      </c>
      <c r="CJ10" s="15">
        <v>0</v>
      </c>
      <c r="CK10" s="15">
        <v>0</v>
      </c>
      <c r="CL10" s="15">
        <v>1</v>
      </c>
      <c r="CM10" s="15">
        <v>0</v>
      </c>
      <c r="CN10" s="15">
        <v>0</v>
      </c>
      <c r="CO10" s="15">
        <v>1</v>
      </c>
      <c r="CP10" s="15">
        <v>0</v>
      </c>
      <c r="CQ10" s="15">
        <v>0</v>
      </c>
      <c r="CR10" s="15"/>
      <c r="CS10" s="15">
        <v>5</v>
      </c>
      <c r="CT10" s="15">
        <v>0</v>
      </c>
      <c r="CU10" s="15">
        <v>0</v>
      </c>
      <c r="CV10" s="15">
        <v>0</v>
      </c>
      <c r="CW10" s="15">
        <v>0</v>
      </c>
      <c r="CX10" s="15">
        <v>0</v>
      </c>
      <c r="CY10" s="25">
        <f t="shared" si="46"/>
        <v>24</v>
      </c>
      <c r="CZ10" s="25">
        <f t="shared" si="8"/>
        <v>0</v>
      </c>
      <c r="DA10" s="25">
        <f t="shared" si="47"/>
        <v>24</v>
      </c>
      <c r="DB10" s="25">
        <f t="shared" si="48"/>
        <v>29</v>
      </c>
      <c r="DC10" s="15">
        <v>0</v>
      </c>
      <c r="DD10" s="15">
        <v>0</v>
      </c>
      <c r="DE10" s="15">
        <v>0</v>
      </c>
      <c r="DF10" s="15">
        <v>0</v>
      </c>
      <c r="DG10" s="15">
        <v>0</v>
      </c>
      <c r="DH10" s="15"/>
      <c r="DI10" s="15" t="s">
        <v>366</v>
      </c>
      <c r="DJ10" s="15" t="s">
        <v>385</v>
      </c>
      <c r="DK10" s="15"/>
      <c r="DL10" s="15">
        <v>0</v>
      </c>
      <c r="DM10" s="15">
        <v>0</v>
      </c>
      <c r="DN10" s="15"/>
      <c r="DO10" s="15">
        <v>0</v>
      </c>
      <c r="DP10" s="15">
        <v>0</v>
      </c>
      <c r="DQ10" s="15"/>
      <c r="DR10" s="15">
        <v>0</v>
      </c>
      <c r="DS10" s="15">
        <v>0</v>
      </c>
      <c r="DT10" s="15">
        <v>0</v>
      </c>
      <c r="DU10" s="15">
        <v>3</v>
      </c>
      <c r="DV10" s="15">
        <v>0</v>
      </c>
      <c r="DW10" s="15">
        <v>0</v>
      </c>
      <c r="DX10" s="20">
        <f t="shared" si="49"/>
        <v>3</v>
      </c>
      <c r="DY10" s="20">
        <f t="shared" si="50"/>
        <v>0</v>
      </c>
      <c r="DZ10" s="20">
        <f t="shared" si="51"/>
        <v>0</v>
      </c>
      <c r="EA10" s="15">
        <v>0</v>
      </c>
      <c r="EB10" s="15">
        <v>0</v>
      </c>
      <c r="EC10" s="15">
        <v>0</v>
      </c>
      <c r="ED10" s="15">
        <v>8</v>
      </c>
      <c r="EE10" s="15">
        <v>0</v>
      </c>
      <c r="EF10" s="15">
        <v>2</v>
      </c>
      <c r="EG10" s="20">
        <f t="shared" si="52"/>
        <v>8</v>
      </c>
      <c r="EH10" s="20">
        <f t="shared" si="53"/>
        <v>0</v>
      </c>
      <c r="EI10" s="20">
        <f t="shared" si="54"/>
        <v>2</v>
      </c>
      <c r="EJ10" s="20">
        <f t="shared" si="55"/>
        <v>11</v>
      </c>
      <c r="EK10" s="20">
        <f t="shared" si="56"/>
        <v>0</v>
      </c>
      <c r="EL10" s="20">
        <f t="shared" si="57"/>
        <v>2</v>
      </c>
      <c r="EM10" s="15">
        <v>0</v>
      </c>
      <c r="EN10" s="15">
        <v>0</v>
      </c>
      <c r="EO10" s="15">
        <v>0</v>
      </c>
      <c r="EP10" s="15">
        <v>0</v>
      </c>
      <c r="EQ10" s="20">
        <f t="shared" si="58"/>
        <v>0</v>
      </c>
      <c r="ER10" s="20">
        <f t="shared" si="59"/>
        <v>0</v>
      </c>
      <c r="ES10" s="15">
        <v>0</v>
      </c>
      <c r="ET10" s="15">
        <v>0</v>
      </c>
      <c r="EU10" s="15">
        <v>2</v>
      </c>
      <c r="EV10" s="15">
        <v>0</v>
      </c>
      <c r="EW10" s="20">
        <f t="shared" si="60"/>
        <v>2</v>
      </c>
      <c r="EX10" s="20">
        <f t="shared" si="61"/>
        <v>0</v>
      </c>
      <c r="EY10" s="20">
        <f t="shared" si="62"/>
        <v>2</v>
      </c>
      <c r="EZ10" s="20">
        <f t="shared" si="63"/>
        <v>0</v>
      </c>
      <c r="FA10" s="15">
        <v>0</v>
      </c>
      <c r="FB10" s="15">
        <v>0</v>
      </c>
      <c r="FC10" s="20">
        <f t="shared" si="64"/>
        <v>0</v>
      </c>
      <c r="FD10" s="15">
        <v>1</v>
      </c>
      <c r="FE10" s="15">
        <v>0</v>
      </c>
      <c r="FF10" s="15">
        <v>0</v>
      </c>
      <c r="FG10" s="15">
        <v>0</v>
      </c>
      <c r="FH10" s="15">
        <v>1</v>
      </c>
      <c r="FI10" s="15">
        <v>0</v>
      </c>
      <c r="FJ10" s="15">
        <v>5</v>
      </c>
      <c r="FK10" s="15">
        <v>1</v>
      </c>
      <c r="FL10" s="15">
        <v>0</v>
      </c>
      <c r="FM10" s="15">
        <v>0</v>
      </c>
      <c r="FN10" s="15">
        <v>0</v>
      </c>
      <c r="FO10" s="15">
        <v>0</v>
      </c>
      <c r="FP10" s="15">
        <v>0</v>
      </c>
      <c r="FQ10" s="15">
        <v>275</v>
      </c>
      <c r="FR10" s="15">
        <v>28</v>
      </c>
      <c r="FS10" s="20">
        <f t="shared" si="65"/>
        <v>13</v>
      </c>
      <c r="FT10" s="15">
        <v>0</v>
      </c>
      <c r="FU10" s="15">
        <v>0</v>
      </c>
      <c r="FV10" s="15">
        <v>0</v>
      </c>
      <c r="FW10" s="15">
        <v>0</v>
      </c>
      <c r="FX10" s="15">
        <v>0</v>
      </c>
      <c r="FY10" s="15">
        <v>0</v>
      </c>
      <c r="FZ10" s="15">
        <v>0</v>
      </c>
      <c r="GA10" s="15">
        <v>0</v>
      </c>
      <c r="GB10" s="15">
        <v>0</v>
      </c>
      <c r="GC10" s="15">
        <v>0</v>
      </c>
      <c r="GD10" s="15">
        <v>0</v>
      </c>
      <c r="GE10" s="15">
        <v>0</v>
      </c>
      <c r="GF10" s="15">
        <v>0</v>
      </c>
      <c r="GG10" s="15">
        <v>0</v>
      </c>
      <c r="GH10" s="15">
        <v>0</v>
      </c>
      <c r="GI10" s="15">
        <v>0</v>
      </c>
      <c r="GJ10" s="15">
        <v>0</v>
      </c>
      <c r="GK10" s="15">
        <v>0</v>
      </c>
      <c r="GL10" s="15">
        <v>0</v>
      </c>
      <c r="GM10" s="15">
        <v>0</v>
      </c>
      <c r="GN10" s="15">
        <v>0</v>
      </c>
      <c r="GO10" s="15">
        <v>0</v>
      </c>
      <c r="GP10" s="15">
        <v>0</v>
      </c>
      <c r="GQ10" s="15">
        <v>0</v>
      </c>
      <c r="GR10" s="15">
        <v>0</v>
      </c>
      <c r="GS10" s="15">
        <v>0</v>
      </c>
      <c r="GT10" s="15">
        <v>0</v>
      </c>
      <c r="GU10" s="15">
        <v>0</v>
      </c>
      <c r="GV10" s="15">
        <v>0</v>
      </c>
      <c r="GW10" s="15">
        <v>0</v>
      </c>
      <c r="GX10" s="15">
        <v>3</v>
      </c>
      <c r="GY10" s="15" t="s">
        <v>367</v>
      </c>
      <c r="GZ10" s="15" t="s">
        <v>368</v>
      </c>
      <c r="HA10" s="15">
        <v>2</v>
      </c>
      <c r="HB10" s="15" t="s">
        <v>369</v>
      </c>
      <c r="HC10" s="15" t="s">
        <v>370</v>
      </c>
      <c r="HD10" s="15" t="s">
        <v>371</v>
      </c>
      <c r="HE10" s="15">
        <v>1</v>
      </c>
      <c r="HF10" s="15">
        <v>1</v>
      </c>
      <c r="HG10" s="15"/>
      <c r="HH10" s="15"/>
      <c r="HI10" s="15">
        <v>0</v>
      </c>
      <c r="HJ10" s="15">
        <v>2</v>
      </c>
      <c r="HK10" s="15" t="s">
        <v>372</v>
      </c>
      <c r="HL10" s="15" t="s">
        <v>373</v>
      </c>
      <c r="HM10" s="15" t="s">
        <v>374</v>
      </c>
      <c r="HN10" s="15">
        <v>1</v>
      </c>
      <c r="HO10" s="15" t="s">
        <v>375</v>
      </c>
      <c r="HP10" s="15">
        <v>1</v>
      </c>
      <c r="HQ10" s="15" t="s">
        <v>376</v>
      </c>
      <c r="HR10" s="15">
        <v>4</v>
      </c>
      <c r="HS10" s="15"/>
      <c r="HT10" s="15">
        <v>1</v>
      </c>
      <c r="HU10" s="15">
        <v>0</v>
      </c>
      <c r="HV10" s="15">
        <v>1</v>
      </c>
      <c r="HW10" s="15">
        <v>0</v>
      </c>
      <c r="HX10" s="15">
        <v>0</v>
      </c>
      <c r="HY10" s="15">
        <v>0</v>
      </c>
      <c r="HZ10" s="15">
        <v>0</v>
      </c>
      <c r="IA10" s="15">
        <v>0</v>
      </c>
      <c r="IB10" s="15">
        <v>1</v>
      </c>
      <c r="IC10" s="15">
        <v>1</v>
      </c>
      <c r="ID10" s="15">
        <v>8</v>
      </c>
      <c r="IE10" s="15">
        <v>1</v>
      </c>
      <c r="IF10" s="15">
        <v>2</v>
      </c>
      <c r="IG10" s="15">
        <v>0</v>
      </c>
      <c r="IH10" s="15" t="s">
        <v>377</v>
      </c>
      <c r="II10" s="15">
        <v>0</v>
      </c>
      <c r="IJ10" s="15">
        <v>78828</v>
      </c>
      <c r="IK10" s="15">
        <v>488.96</v>
      </c>
      <c r="IL10" s="15">
        <v>24700</v>
      </c>
      <c r="IM10" s="15">
        <v>22.9</v>
      </c>
      <c r="IN10" s="15">
        <v>5</v>
      </c>
      <c r="IO10" s="15">
        <v>5</v>
      </c>
      <c r="IP10" s="15">
        <v>30</v>
      </c>
      <c r="IQ10" s="15">
        <v>10</v>
      </c>
      <c r="IR10" s="15">
        <v>15</v>
      </c>
      <c r="IS10" s="15">
        <v>25</v>
      </c>
      <c r="IT10" s="15">
        <v>2</v>
      </c>
      <c r="IU10" s="24">
        <v>0.33329999999999999</v>
      </c>
      <c r="IV10" s="15">
        <v>201.66</v>
      </c>
      <c r="IW10" s="24">
        <v>0.83330000000000004</v>
      </c>
      <c r="IX10" s="15">
        <v>415.65</v>
      </c>
      <c r="IY10" s="44">
        <v>78788</v>
      </c>
      <c r="IZ10" s="7">
        <v>488.95350499999995</v>
      </c>
      <c r="JA10" s="44">
        <v>24402</v>
      </c>
      <c r="JB10" s="7">
        <v>22.895499000000001</v>
      </c>
      <c r="JC10" s="44">
        <v>5</v>
      </c>
      <c r="JD10" s="44">
        <v>5</v>
      </c>
      <c r="JE10" s="44">
        <v>30</v>
      </c>
      <c r="JF10" s="44">
        <v>10</v>
      </c>
      <c r="JG10" s="44">
        <v>15</v>
      </c>
      <c r="JH10" s="44">
        <v>25</v>
      </c>
      <c r="JI10" s="44">
        <v>0</v>
      </c>
      <c r="JJ10" s="44">
        <v>33.333333333333329</v>
      </c>
      <c r="JK10" s="44">
        <v>41.238481356218124</v>
      </c>
      <c r="JL10" s="44">
        <v>83.333333333333343</v>
      </c>
      <c r="JM10" s="44">
        <v>85.002315301942673</v>
      </c>
      <c r="JN10" s="32">
        <f t="shared" si="27"/>
        <v>2.6</v>
      </c>
      <c r="JO10" s="28">
        <f t="shared" si="38"/>
        <v>0.4</v>
      </c>
      <c r="JP10" s="34">
        <v>3</v>
      </c>
      <c r="JQ10" s="31">
        <f t="shared" si="66"/>
        <v>5</v>
      </c>
      <c r="JR10" s="33">
        <f t="shared" si="29"/>
        <v>2</v>
      </c>
      <c r="JS10" s="35">
        <f t="shared" si="67"/>
        <v>25</v>
      </c>
      <c r="JT10" s="37">
        <v>74.872170105417297</v>
      </c>
      <c r="JU10" s="37">
        <f t="shared" si="68"/>
        <v>85.002315301942673</v>
      </c>
      <c r="JV10" s="39">
        <f t="shared" si="69"/>
        <v>10.130145196525376</v>
      </c>
      <c r="JW10" s="35">
        <f t="shared" si="70"/>
        <v>30</v>
      </c>
      <c r="JX10" s="36">
        <v>5</v>
      </c>
      <c r="JY10" s="34">
        <v>4</v>
      </c>
      <c r="JZ10" s="50">
        <f t="shared" si="71"/>
        <v>2.6</v>
      </c>
      <c r="KA10" s="34">
        <f t="shared" si="72"/>
        <v>2</v>
      </c>
      <c r="KB10" s="49">
        <f>FL10/FJ10*100</f>
        <v>0</v>
      </c>
    </row>
  </sheetData>
  <sortState ref="A4:XFD209">
    <sortCondition ref="A4:A209"/>
  </sortState>
  <mergeCells count="30">
    <mergeCell ref="JT1:JV1"/>
    <mergeCell ref="JP1:JR1"/>
    <mergeCell ref="KA1:KB1"/>
    <mergeCell ref="IY1:JM1"/>
    <mergeCell ref="FT1:GM1"/>
    <mergeCell ref="GN1:GT1"/>
    <mergeCell ref="GU1:GW1"/>
    <mergeCell ref="GX1:HD1"/>
    <mergeCell ref="HE1:HI1"/>
    <mergeCell ref="DC1:DI1"/>
    <mergeCell ref="DJ1:DN1"/>
    <mergeCell ref="CS1:CU1"/>
    <mergeCell ref="HJ1:II1"/>
    <mergeCell ref="IJ1:IX1"/>
    <mergeCell ref="DO1:DQ1"/>
    <mergeCell ref="DR1:FS1"/>
    <mergeCell ref="CV1:CX1"/>
    <mergeCell ref="CY1:DB1"/>
    <mergeCell ref="A1:A2"/>
    <mergeCell ref="B1:B2"/>
    <mergeCell ref="C1:AF1"/>
    <mergeCell ref="CP1:CR1"/>
    <mergeCell ref="AH1:AL1"/>
    <mergeCell ref="AM1:AV1"/>
    <mergeCell ref="AW1:BA1"/>
    <mergeCell ref="BB1:BH1"/>
    <mergeCell ref="BI1:BK1"/>
    <mergeCell ref="BL1:BQ1"/>
    <mergeCell ref="BR1:CD1"/>
    <mergeCell ref="CE1:CO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 - Dotazník pro ÚÚP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2012-03-27T08:26:45Z</dcterms:created>
  <dcterms:modified xsi:type="dcterms:W3CDTF">2012-09-03T08:17:30Z</dcterms:modified>
</cp:coreProperties>
</file>