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24915" windowHeight="11250" tabRatio="907"/>
  </bookViews>
  <sheets>
    <sheet name="B - Dotazník pro ÚÚP" sheetId="1" r:id="rId1"/>
  </sheets>
  <definedNames>
    <definedName name="_xlnm._FilterDatabase" localSheetId="0" hidden="1">'B - Dotazník pro ÚÚP'!$A$3:$KB$13</definedName>
  </definedNames>
  <calcPr calcId="145621"/>
</workbook>
</file>

<file path=xl/calcChain.xml><?xml version="1.0" encoding="utf-8"?>
<calcChain xmlns="http://schemas.openxmlformats.org/spreadsheetml/2006/main">
  <c r="JW4" i="1" l="1"/>
  <c r="JW5" i="1"/>
  <c r="JW6" i="1"/>
  <c r="JW7" i="1"/>
  <c r="JW8" i="1"/>
  <c r="JW9" i="1"/>
  <c r="JW10" i="1"/>
  <c r="JW11" i="1"/>
  <c r="JW12" i="1"/>
  <c r="JW13" i="1"/>
  <c r="JU4" i="1"/>
  <c r="JV4" i="1" s="1"/>
  <c r="JU5" i="1"/>
  <c r="JV5" i="1" s="1"/>
  <c r="JU6" i="1"/>
  <c r="JV6" i="1" s="1"/>
  <c r="JU7" i="1"/>
  <c r="JV7" i="1" s="1"/>
  <c r="JU8" i="1"/>
  <c r="JV8" i="1" s="1"/>
  <c r="JU9" i="1"/>
  <c r="JV9" i="1" s="1"/>
  <c r="JU10" i="1"/>
  <c r="JV10" i="1" s="1"/>
  <c r="JU11" i="1"/>
  <c r="JV11" i="1" s="1"/>
  <c r="JU12" i="1"/>
  <c r="JV12" i="1" s="1"/>
  <c r="JU13" i="1"/>
  <c r="JV13" i="1" s="1"/>
  <c r="JR10" i="1"/>
  <c r="JQ4" i="1"/>
  <c r="JR4" i="1" s="1"/>
  <c r="JQ5" i="1"/>
  <c r="JR5" i="1" s="1"/>
  <c r="JQ6" i="1"/>
  <c r="JR6" i="1" s="1"/>
  <c r="JQ7" i="1"/>
  <c r="JR7" i="1" s="1"/>
  <c r="JQ8" i="1"/>
  <c r="JR8" i="1" s="1"/>
  <c r="JQ9" i="1"/>
  <c r="JR9" i="1" s="1"/>
  <c r="JQ10" i="1"/>
  <c r="JQ11" i="1"/>
  <c r="JR11" i="1" s="1"/>
  <c r="JQ12" i="1"/>
  <c r="JR12" i="1" s="1"/>
  <c r="JQ13" i="1"/>
  <c r="JR13" i="1" s="1"/>
  <c r="JS4" i="1"/>
  <c r="JS5" i="1"/>
  <c r="JS6" i="1"/>
  <c r="JS7" i="1"/>
  <c r="JS8" i="1"/>
  <c r="JS9" i="1"/>
  <c r="JS10" i="1"/>
  <c r="JS11" i="1"/>
  <c r="JS12" i="1"/>
  <c r="JS13" i="1"/>
  <c r="KB4" i="1" l="1"/>
  <c r="KB5" i="1"/>
  <c r="KB8" i="1"/>
  <c r="KB9" i="1"/>
  <c r="KB10" i="1"/>
  <c r="KB11" i="1"/>
  <c r="KB12" i="1"/>
  <c r="KB13" i="1"/>
  <c r="KA4" i="1"/>
  <c r="KA5" i="1"/>
  <c r="KA6" i="1"/>
  <c r="KA7" i="1"/>
  <c r="KA8" i="1"/>
  <c r="KA9" i="1"/>
  <c r="KA10" i="1"/>
  <c r="KA11" i="1"/>
  <c r="KA12" i="1"/>
  <c r="KA13" i="1"/>
  <c r="FC13" i="1" l="1"/>
  <c r="EX13" i="1"/>
  <c r="EW13" i="1"/>
  <c r="ER13" i="1"/>
  <c r="EQ13" i="1"/>
  <c r="EI13" i="1"/>
  <c r="EH13" i="1"/>
  <c r="EG13" i="1"/>
  <c r="DZ13" i="1"/>
  <c r="DY13" i="1"/>
  <c r="DX13" i="1"/>
  <c r="CZ13" i="1"/>
  <c r="CY13" i="1"/>
  <c r="BA13" i="1"/>
  <c r="AR13" i="1"/>
  <c r="AV13" i="1" s="1"/>
  <c r="AQ13" i="1"/>
  <c r="AU13" i="1" s="1"/>
  <c r="AJ13" i="1"/>
  <c r="AL13" i="1" s="1"/>
  <c r="FC12" i="1"/>
  <c r="EX12" i="1"/>
  <c r="EW12" i="1"/>
  <c r="ER12" i="1"/>
  <c r="EQ12" i="1"/>
  <c r="EI12" i="1"/>
  <c r="EH12" i="1"/>
  <c r="EG12" i="1"/>
  <c r="DZ12" i="1"/>
  <c r="DY12" i="1"/>
  <c r="DX12" i="1"/>
  <c r="CZ12" i="1"/>
  <c r="CY12" i="1"/>
  <c r="BA12" i="1"/>
  <c r="AR12" i="1"/>
  <c r="AV12" i="1" s="1"/>
  <c r="AQ12" i="1"/>
  <c r="AU12" i="1" s="1"/>
  <c r="AJ12" i="1"/>
  <c r="AL12" i="1" s="1"/>
  <c r="FC11" i="1"/>
  <c r="EX11" i="1"/>
  <c r="EW11" i="1"/>
  <c r="ER11" i="1"/>
  <c r="EQ11" i="1"/>
  <c r="EI11" i="1"/>
  <c r="EH11" i="1"/>
  <c r="EG11" i="1"/>
  <c r="DZ11" i="1"/>
  <c r="DY11" i="1"/>
  <c r="DX11" i="1"/>
  <c r="CZ11" i="1"/>
  <c r="CY11" i="1"/>
  <c r="BA11" i="1"/>
  <c r="AR11" i="1"/>
  <c r="AV11" i="1" s="1"/>
  <c r="AQ11" i="1"/>
  <c r="AU11" i="1" s="1"/>
  <c r="AJ11" i="1"/>
  <c r="AL11" i="1" s="1"/>
  <c r="FC10" i="1"/>
  <c r="EX10" i="1"/>
  <c r="EW10" i="1"/>
  <c r="ER10" i="1"/>
  <c r="EQ10" i="1"/>
  <c r="EI10" i="1"/>
  <c r="EH10" i="1"/>
  <c r="EG10" i="1"/>
  <c r="DZ10" i="1"/>
  <c r="DY10" i="1"/>
  <c r="DX10" i="1"/>
  <c r="CZ10" i="1"/>
  <c r="CY10" i="1"/>
  <c r="BA10" i="1"/>
  <c r="AR10" i="1"/>
  <c r="AV10" i="1" s="1"/>
  <c r="AQ10" i="1"/>
  <c r="AU10" i="1" s="1"/>
  <c r="AJ10" i="1"/>
  <c r="AL10" i="1" s="1"/>
  <c r="FC9" i="1"/>
  <c r="EX9" i="1"/>
  <c r="EW9" i="1"/>
  <c r="ER9" i="1"/>
  <c r="EQ9" i="1"/>
  <c r="EI9" i="1"/>
  <c r="EH9" i="1"/>
  <c r="EG9" i="1"/>
  <c r="DZ9" i="1"/>
  <c r="DY9" i="1"/>
  <c r="DX9" i="1"/>
  <c r="CZ9" i="1"/>
  <c r="CY9" i="1"/>
  <c r="BA9" i="1"/>
  <c r="AR9" i="1"/>
  <c r="AV9" i="1" s="1"/>
  <c r="AQ9" i="1"/>
  <c r="AU9" i="1" s="1"/>
  <c r="AJ9" i="1"/>
  <c r="AL9" i="1" s="1"/>
  <c r="FC8" i="1"/>
  <c r="EX8" i="1"/>
  <c r="EW8" i="1"/>
  <c r="ER8" i="1"/>
  <c r="EQ8" i="1"/>
  <c r="EI8" i="1"/>
  <c r="EH8" i="1"/>
  <c r="EG8" i="1"/>
  <c r="DZ8" i="1"/>
  <c r="DY8" i="1"/>
  <c r="DX8" i="1"/>
  <c r="CZ8" i="1"/>
  <c r="CY8" i="1"/>
  <c r="BA8" i="1"/>
  <c r="AR8" i="1"/>
  <c r="AV8" i="1" s="1"/>
  <c r="AQ8" i="1"/>
  <c r="AU8" i="1" s="1"/>
  <c r="AJ8" i="1"/>
  <c r="AL8" i="1" s="1"/>
  <c r="FC7" i="1"/>
  <c r="EX7" i="1"/>
  <c r="EW7" i="1"/>
  <c r="ER7" i="1"/>
  <c r="EQ7" i="1"/>
  <c r="EI7" i="1"/>
  <c r="EH7" i="1"/>
  <c r="EG7" i="1"/>
  <c r="DZ7" i="1"/>
  <c r="DY7" i="1"/>
  <c r="DX7" i="1"/>
  <c r="CZ7" i="1"/>
  <c r="CY7" i="1"/>
  <c r="BA7" i="1"/>
  <c r="AR7" i="1"/>
  <c r="AV7" i="1" s="1"/>
  <c r="AQ7" i="1"/>
  <c r="AU7" i="1" s="1"/>
  <c r="AJ7" i="1"/>
  <c r="AL7" i="1" s="1"/>
  <c r="FC6" i="1"/>
  <c r="EX6" i="1"/>
  <c r="EW6" i="1"/>
  <c r="ER6" i="1"/>
  <c r="EQ6" i="1"/>
  <c r="EI6" i="1"/>
  <c r="EH6" i="1"/>
  <c r="EG6" i="1"/>
  <c r="DZ6" i="1"/>
  <c r="DY6" i="1"/>
  <c r="DX6" i="1"/>
  <c r="CZ6" i="1"/>
  <c r="CY6" i="1"/>
  <c r="BA6" i="1"/>
  <c r="AR6" i="1"/>
  <c r="AV6" i="1" s="1"/>
  <c r="AQ6" i="1"/>
  <c r="AU6" i="1" s="1"/>
  <c r="AJ6" i="1"/>
  <c r="AL6" i="1" s="1"/>
  <c r="FC5" i="1"/>
  <c r="EX5" i="1"/>
  <c r="EW5" i="1"/>
  <c r="ER5" i="1"/>
  <c r="EQ5" i="1"/>
  <c r="EI5" i="1"/>
  <c r="EH5" i="1"/>
  <c r="EG5" i="1"/>
  <c r="DZ5" i="1"/>
  <c r="DY5" i="1"/>
  <c r="DX5" i="1"/>
  <c r="CZ5" i="1"/>
  <c r="CY5" i="1"/>
  <c r="BA5" i="1"/>
  <c r="AR5" i="1"/>
  <c r="AV5" i="1" s="1"/>
  <c r="AQ5" i="1"/>
  <c r="AU5" i="1" s="1"/>
  <c r="AJ5" i="1"/>
  <c r="AL5" i="1" s="1"/>
  <c r="FC4" i="1"/>
  <c r="EX4" i="1"/>
  <c r="EW4" i="1"/>
  <c r="ER4" i="1"/>
  <c r="EQ4" i="1"/>
  <c r="EI4" i="1"/>
  <c r="EH4" i="1"/>
  <c r="EG4" i="1"/>
  <c r="DZ4" i="1"/>
  <c r="DY4" i="1"/>
  <c r="DX4" i="1"/>
  <c r="CZ4" i="1"/>
  <c r="CY4" i="1"/>
  <c r="BA4" i="1"/>
  <c r="AR4" i="1"/>
  <c r="AV4" i="1" s="1"/>
  <c r="AQ4" i="1"/>
  <c r="AU4" i="1" s="1"/>
  <c r="AJ4" i="1"/>
  <c r="AL4" i="1" s="1"/>
  <c r="EZ5" i="1" l="1"/>
  <c r="EY12" i="1"/>
  <c r="EZ4" i="1"/>
  <c r="EZ10" i="1"/>
  <c r="EJ6" i="1"/>
  <c r="EL5" i="1"/>
  <c r="JO5" i="1" s="1"/>
  <c r="EK6" i="1"/>
  <c r="EJ5" i="1"/>
  <c r="EY9" i="1"/>
  <c r="EL10" i="1"/>
  <c r="JO10" i="1" s="1"/>
  <c r="DA5" i="1"/>
  <c r="EZ9" i="1"/>
  <c r="EK5" i="1"/>
  <c r="EJ13" i="1"/>
  <c r="DB4" i="1"/>
  <c r="EJ10" i="1"/>
  <c r="EK4" i="1"/>
  <c r="EY6" i="1"/>
  <c r="EJ9" i="1"/>
  <c r="EZ13" i="1"/>
  <c r="EJ4" i="1"/>
  <c r="EK10" i="1"/>
  <c r="EZ6" i="1"/>
  <c r="DA7" i="1"/>
  <c r="EY13" i="1"/>
  <c r="DA9" i="1"/>
  <c r="EK7" i="1"/>
  <c r="EY10" i="1"/>
  <c r="DB11" i="1"/>
  <c r="DA11" i="1"/>
  <c r="EK11" i="1"/>
  <c r="DB10" i="1"/>
  <c r="EL11" i="1"/>
  <c r="JO11" i="1" s="1"/>
  <c r="EZ12" i="1"/>
  <c r="EY7" i="1"/>
  <c r="EY11" i="1"/>
  <c r="EY4" i="1"/>
  <c r="EZ7" i="1"/>
  <c r="EZ11" i="1"/>
  <c r="EJ7" i="1"/>
  <c r="EJ11" i="1"/>
  <c r="EL12" i="1"/>
  <c r="JO12" i="1" s="1"/>
  <c r="DA4" i="1"/>
  <c r="EK8" i="1"/>
  <c r="DB7" i="1"/>
  <c r="EL8" i="1"/>
  <c r="JO8" i="1" s="1"/>
  <c r="EL13" i="1"/>
  <c r="EY5" i="1"/>
  <c r="EL6" i="1"/>
  <c r="JO6" i="1" s="1"/>
  <c r="EJ8" i="1"/>
  <c r="EZ8" i="1"/>
  <c r="DA10" i="1"/>
  <c r="DB13" i="1"/>
  <c r="EL4" i="1"/>
  <c r="EL7" i="1"/>
  <c r="JO7" i="1" s="1"/>
  <c r="EK13" i="1"/>
  <c r="DB6" i="1"/>
  <c r="DA6" i="1"/>
  <c r="DB12" i="1"/>
  <c r="DA12" i="1"/>
  <c r="DA8" i="1"/>
  <c r="DB8" i="1"/>
  <c r="EY8" i="1"/>
  <c r="EJ12" i="1"/>
  <c r="DA13" i="1"/>
  <c r="EK9" i="1"/>
  <c r="EK12" i="1"/>
  <c r="DB5" i="1"/>
  <c r="EL9" i="1"/>
  <c r="DB9" i="1"/>
  <c r="FS4" i="1" l="1"/>
  <c r="FS5" i="1"/>
  <c r="FS9" i="1"/>
  <c r="FS6" i="1"/>
  <c r="FS10" i="1"/>
  <c r="FS11" i="1"/>
  <c r="FS13" i="1"/>
  <c r="FS7" i="1"/>
  <c r="FS8" i="1"/>
  <c r="FS12" i="1"/>
  <c r="JN6" i="1" l="1"/>
  <c r="JZ6" i="1"/>
  <c r="JN4" i="1"/>
  <c r="JZ4" i="1"/>
  <c r="JN11" i="1"/>
  <c r="JZ11" i="1"/>
  <c r="JN12" i="1"/>
  <c r="JZ12" i="1"/>
  <c r="JN8" i="1"/>
  <c r="JZ8" i="1"/>
  <c r="JN7" i="1"/>
  <c r="JZ7" i="1"/>
  <c r="JN10" i="1"/>
  <c r="JZ10" i="1"/>
  <c r="JN9" i="1"/>
  <c r="JZ9" i="1"/>
  <c r="JN13" i="1"/>
  <c r="JZ13" i="1"/>
  <c r="JN5" i="1"/>
  <c r="JZ5" i="1"/>
</calcChain>
</file>

<file path=xl/sharedStrings.xml><?xml version="1.0" encoding="utf-8"?>
<sst xmlns="http://schemas.openxmlformats.org/spreadsheetml/2006/main" count="653" uniqueCount="572">
  <si>
    <t>Kraj</t>
  </si>
  <si>
    <t>Identifikační údaje</t>
  </si>
  <si>
    <t>Název úřadu obce s rozšířenou působností</t>
  </si>
  <si>
    <t>Ulice</t>
  </si>
  <si>
    <t>Obec</t>
  </si>
  <si>
    <t>PSČ (bez mezery)</t>
  </si>
  <si>
    <t>ID datové schránky</t>
  </si>
  <si>
    <t>Podatelna-email</t>
  </si>
  <si>
    <t>Odbor</t>
  </si>
  <si>
    <t>Vedoucí odboru - příjmení</t>
  </si>
  <si>
    <t>Vedoucí odboru - jméno</t>
  </si>
  <si>
    <t>Vedoucí odboru - titul</t>
  </si>
  <si>
    <t>Vedoucí odboru - telefon (bez mezer)</t>
  </si>
  <si>
    <t>Vedoucí odboru - email</t>
  </si>
  <si>
    <t>Oddělení 1</t>
  </si>
  <si>
    <t>Vedoucí oddělení 1 - příjmení</t>
  </si>
  <si>
    <t>Vedoucí oddělení 1 - jméno</t>
  </si>
  <si>
    <t>Vedoucí oddělení 1 - titul</t>
  </si>
  <si>
    <t>Vedoucí oddělení 1 - telefon (bez mezer)</t>
  </si>
  <si>
    <t>Vedoucí oddělení 1 - email</t>
  </si>
  <si>
    <t>Oddělení 2</t>
  </si>
  <si>
    <t>Vedoucí oddělení 2 - příjmení</t>
  </si>
  <si>
    <t>Vedoucí oddělení 2 - jméno</t>
  </si>
  <si>
    <t>Vedoucí oddělení 2 - titul</t>
  </si>
  <si>
    <t>Vedoucí oddělení 2 - telefon (bez mezer)</t>
  </si>
  <si>
    <t>Vedoucí oddělení 2 - email</t>
  </si>
  <si>
    <t>Kontaktní osoba - příjmení</t>
  </si>
  <si>
    <t>Kontaktní osoba - jméno</t>
  </si>
  <si>
    <t>Kontaktní osoba - titul</t>
  </si>
  <si>
    <t>Kontaktní osoba - telefon (bez mezer)</t>
  </si>
  <si>
    <t>Kontaktní osoba - email, příp. e-mail útvaru</t>
  </si>
  <si>
    <t>Počet úředníků splňujících kvalifikační požadavky pro výkon územně plánovací činnosti</t>
  </si>
  <si>
    <t>Počet ostatních úředníků</t>
  </si>
  <si>
    <t>Počet ostatních zaměstnanců, kteří nejsou úředníky</t>
  </si>
  <si>
    <t>Pracovní úvazky zaměstnanců útvaru - součtem pracovních úvazků se rozumí součet všech celých, polovičních a zkrácených pracovních úvazků</t>
  </si>
  <si>
    <t>Součet pracovních úvazků úředníků splňujících kvalifikační požadavky pro výkon územně plánovací činnosti - plánovaný</t>
  </si>
  <si>
    <t>Součet pracovních úvazků úředníků splňujících kvalifikační požadavky pro výkon územně plánovací činnosti - skutečný</t>
  </si>
  <si>
    <t>Součet pracovních úvazků ostatních úředníků - plánovaný</t>
  </si>
  <si>
    <t>Součet pracovních úvazků ostatních úředníků - skutečný</t>
  </si>
  <si>
    <t>Součet pracovních úvazků ostatních zaměstnanců, kteří nejsou úředníky - plánovaný</t>
  </si>
  <si>
    <t>Součet pracovních úvazků ostatních zaměstnanců, kteří nejsou úředníky - skutečný</t>
  </si>
  <si>
    <t>Úředníci, kteří prokázali zvláštní odbornou způsobilost zkouškou</t>
  </si>
  <si>
    <t>Vykonanou do 11. 11. 2000 včetně</t>
  </si>
  <si>
    <t>Vykonanou v období od 12. 11. 2000 do 31. 12. 2005 včetně</t>
  </si>
  <si>
    <t>Vykonanou v období od 1. 1. 2006 do 31. 12. 2006 včetně</t>
  </si>
  <si>
    <t>Vykonanou od 1. 1. 2007 včetně</t>
  </si>
  <si>
    <t>Vzdělání úředníků - uvádí se počet úředníků, kteří dosáhli sledované vzdělání jako nejvyšší</t>
  </si>
  <si>
    <t>Střední bez maturitní zkoušky a základní</t>
  </si>
  <si>
    <t>Střední s maturitní zkouškou</t>
  </si>
  <si>
    <t>Vyšší odborné</t>
  </si>
  <si>
    <t>Vysokoškolské bakalářské</t>
  </si>
  <si>
    <t>Vysokoškolské magisterské (vč. doktorandského)</t>
  </si>
  <si>
    <t>Jiné</t>
  </si>
  <si>
    <t>Specifikujte</t>
  </si>
  <si>
    <t>Praxe úředníků - uvede se započitatelná praxe</t>
  </si>
  <si>
    <t>Do 5 let včetně</t>
  </si>
  <si>
    <t>Nad 5 do 10 let včetně</t>
  </si>
  <si>
    <t>Nad 10 let</t>
  </si>
  <si>
    <t>Zařazení úředníků do platových tříd</t>
  </si>
  <si>
    <t>Nižší než 8. platová třída</t>
  </si>
  <si>
    <t>8. platová třída</t>
  </si>
  <si>
    <t>9. platová třída</t>
  </si>
  <si>
    <t>10. platová třída</t>
  </si>
  <si>
    <t>11. platová třída</t>
  </si>
  <si>
    <t>Vyšší než 11. platová třída</t>
  </si>
  <si>
    <t>Programové vybavení útvaru</t>
  </si>
  <si>
    <t>Součet pracovních úvazků úředníků, kteří aktivně spravují data, provádí analýzy a výstupy pro potřeby územního plánování v GIS a/nebo CAD a jsou zařazeni do útvaru</t>
  </si>
  <si>
    <t>Výkon přenesené působnosti úředníky splňujícími kvalifikační požadavky pro výkon územně plánovací činnosti - kvalifikovaný odhad</t>
  </si>
  <si>
    <t>Součet pracovních úvazků, připadajících na pořizování aktualizace územně analytických podkladů obcí</t>
  </si>
  <si>
    <t>Součet pracovních úvazků, připadajících na pořizování územních plánů, regulačních plánů, jejich změn a vymezení zastavěného území</t>
  </si>
  <si>
    <t>Součet pracovních úvazků, připadajících na pořizování územních studií</t>
  </si>
  <si>
    <t>Součet pracovních úvazků, připadajících na vydávání vyjádření nebo stanovisek nebo závazných stanovisek dotčeného orgánu</t>
  </si>
  <si>
    <t>Součet pracovních úvazků, připadajících na zpracování návrhů na vložení dat, resp. vkládání dat do evidence územně plánovací činnosti</t>
  </si>
  <si>
    <t>Součet pracovních úvazků, připadajících na činnosti dle stavebního zákona výše neuvedené</t>
  </si>
  <si>
    <t>Činnosti specifikujte.</t>
  </si>
  <si>
    <t>Součet pracovních úvazků, připadajících na výkon agendy podle zákona č. 106/1999 Sb.</t>
  </si>
  <si>
    <t>Součet pracovních úvazků, připadajících na činnosti vykonávané v přenesené působnosti dle jiných zákonů než stavebního zákona</t>
  </si>
  <si>
    <t>Součet pracovních úvazků, připadajících na řízení a vedení útvaru</t>
  </si>
  <si>
    <t>Podíl na výkonu přenesené působnosti ostatními úředníky - kvalifikovaný odhad</t>
  </si>
  <si>
    <t>Součet pracovních úvazků, připadajících na činnosti dle stavebního zákona</t>
  </si>
  <si>
    <t>Podíl na výkonu přenesené působnosti ostatními zaměstnanci - kvalifikovaný odhad</t>
  </si>
  <si>
    <t>Výkon samostatné působnosti - kvalifikovaný odhad</t>
  </si>
  <si>
    <t>Součet pracovních úvazků úředníků splňujících kvalifikační požadavky pro výkon územně plánovací činnosti připadajících na činnosti v samostatné působnosti</t>
  </si>
  <si>
    <t>Součet pracovních úvazků ostatních úředníků připadajících na činnosti v samostatné působnosti</t>
  </si>
  <si>
    <t>Součet pracovních úvazků ostatních zaměstnanců připadajících na činnosti v samostatné působnosti</t>
  </si>
  <si>
    <t>Součinnost s obcemi a dotčenými orgány</t>
  </si>
  <si>
    <t>Počet akcí</t>
  </si>
  <si>
    <t>Specifikujte témata těchto akcí</t>
  </si>
  <si>
    <t>Jakým způsobem zajišťuje útvar informovanost veřejnosti o své činnosti?</t>
  </si>
  <si>
    <t>Rada obcí</t>
  </si>
  <si>
    <t>Kdy byla ve správním obvodu úřadu zřízena Rada obcí pro udržitelný rozvoj území?</t>
  </si>
  <si>
    <t>Proč nebyla Rada obcí pro udržitelný rozvoj území zřízena?</t>
  </si>
  <si>
    <t>Pokud byla Rada obcí pro udržitelný rozvoj zrušena, uveďte ve kterém roce</t>
  </si>
  <si>
    <t>Proč byla Rada obcí pro udržitelný rozvoj území zrušena?</t>
  </si>
  <si>
    <t>Státní dozor zákona č. 183/2006 Sb., o územním plánování a stavebním řádu (stavební zákon), ve znění pozdějších předpisů, ve znění pozdějších předpisů</t>
  </si>
  <si>
    <t>Počet provedených úkonů podle § 171 odst. 1</t>
  </si>
  <si>
    <t>Počet výzev a rozhodnutí ukládajících povinnost zjednat nápravu - § 171 odst. 3</t>
  </si>
  <si>
    <t>Opakující se závažné nedostatky, jejich charakteristika a možné příčiny</t>
  </si>
  <si>
    <t>Pořizovatelská činnost podle zákona č. 183/2006 Sb., o územním plánování a stavebním řádu (stavební zákon), ve znění pozdějších předpisů</t>
  </si>
  <si>
    <t>Počet regulačních plánů pro vlastní obec, jejichž pořizování bylo zahájeno ve sledovaném roce - § 6 odst. 1 písm. a) a § 64 a násl.</t>
  </si>
  <si>
    <t>Počet územních studií pro vlastní obec, jejichž pořizování bylo zahájeno ve sledovaném roce - § 6 odst. 1 písm. b) a § 30 odst. 2</t>
  </si>
  <si>
    <t>Počet územních plánů pro ostatní obce ve správním území, jejichž pořizování bylo zahájeno ve sledovaném roce - § 6 odst. 1 písm. c) a § 46 a násl.</t>
  </si>
  <si>
    <t>Počet regulačních plánů pro ostatní obce ve správním území, jejichž pořizování bylo zahájeno ve sledovaném roce - § 6 odst. 1 písm. c) a § 64 a násl.</t>
  </si>
  <si>
    <t>Počet územních studií pro ostatní obce ve správním území, jejichž pořizování bylo zahájeno ve sledovaném roce - § 6 odst. 1 písm. c) a § 30 odst. 2</t>
  </si>
  <si>
    <t>Počet regulačních plánů pro vlastní obec, jejichž pořizování bylo zahájeno před sledovaným rokem - § 6 odst. 1 písm. a) a § 61 a násl.</t>
  </si>
  <si>
    <t>Počet územních studií pro vlastní obec, jejichž pořizování bylo zahájeno před sledovaným rokem - § 6 odst. 1 písm. b) a § 30 odst. 2</t>
  </si>
  <si>
    <t>Počet územních plánů pro ostatní obce ve správním území, jejichž pořizování bylo zahájeno před sledovaným rokem - § 6 odst. 1 písm. c) a § 46 a násl.</t>
  </si>
  <si>
    <t>Počet regulačních plánů pro ostatní obce ve správním území, jejichž pořizování bylo zahájeno před sledovaným rokem - § 6 odst. 1 písm. c) a § 61 a násl.</t>
  </si>
  <si>
    <t>Počet územních studií pro ostatní obce ve správním území, jejichž pořizování bylo zahájeno před sledovaným rokem - § 6 odst. 1 písm. c) a § 30 odst. 2</t>
  </si>
  <si>
    <t>Počet změn územního plánu pro vlastní obec, jejichž pořizování bylo zahájeno ve sledovaném roce - § 6 odst. 1 písm. a), § 46 a násl., § 55</t>
  </si>
  <si>
    <t>Počet změn regulačních plánů pro vlastní obec, jejichž pořizování bylo zahájeno ve sledovaném roce - § 6 odst. 1 písm. a), § 61 a násl. a § 71</t>
  </si>
  <si>
    <t>Počet změn územních plánů pro ostatní obce ve správním území, jejichž pořizování bylo zahájeno ve sledovaném roce - § 6 odst. 1 písm. c) a § 46 a násl.</t>
  </si>
  <si>
    <t>Počet změn regulačních plánů pro ostatní obce ve správním území, jejichž pořizování bylo zahájeno ve sledovaném roce - § 6 odst. 1 písm. c), § 61 a násl. a § 71</t>
  </si>
  <si>
    <t>Počet změn územního plánu pro vlastní obec, jejichž pořizování bylo zahájeno před sledovaným rokem - § 6 odst. 1 písm. a), § 46 a násl., § 55</t>
  </si>
  <si>
    <t>Počet změn regulačních plánů pro vlastní obec, jejichž pořizování bylo zahájeno před sledovaným rokem - § 6 odst. 1 písm. a), § 61 a násl. a § 71</t>
  </si>
  <si>
    <t>Počet změn územních plánů pro ostatní obce ve správním území, jejichž pořizování bylo zahájeno před sledovaným rokem - § 6 odst. 1 písm. c) a § 46 a násl.</t>
  </si>
  <si>
    <t>Počet změn regulačních plánů pro ostatní obce ve správním území, jejichž pořizování bylo zahájeno před sledovaným rokem - § 6 odst. 1 písm. c), § 61 a násl. a § 71</t>
  </si>
  <si>
    <t>Počet územních plánů, jejichž úprava byla zahájena ve sledovaném roce - § 188 odst. 1</t>
  </si>
  <si>
    <t>Počet pořizovaných územních plánů, jejichž úprava byla zahájena před sledovaným rokem - § 188 odst. 1</t>
  </si>
  <si>
    <t>Počet územních plánů vydaných ve sledovaném roce - § 54</t>
  </si>
  <si>
    <t>Počet změn územních plánů vydaných ve sledovaném roce - § 54</t>
  </si>
  <si>
    <t>Počet regulačních plánů vydaných ve sledovaném roce - § 69</t>
  </si>
  <si>
    <t>Počet změn regulačních plánů vydaných ve sledovaném roce - § 69</t>
  </si>
  <si>
    <t>Počet územních studií, u nichž byla ve sledovaném roce schválena možnost využití - § 30 odst. 4</t>
  </si>
  <si>
    <t>Počet zpráv o uplatňování územních plánů předložených zastupitelstvům - § 55 odst. 1</t>
  </si>
  <si>
    <t>Počet žádostí o pořízení územně plánovací dokumentace nebo její změny podaných obcemi - § 6 odst. 1 písm. c)</t>
  </si>
  <si>
    <t>Počet stanovisek k návrhu na pořízení územního plánu - § 46 odst. 3</t>
  </si>
  <si>
    <t>Počet nevyřízených žádostí obcí o pořízení územně plánovací dokumentace nebo její změny</t>
  </si>
  <si>
    <t>Počet podaných žádostí o pořízení vymezení zastavěného území - § 6 odst. 1 písm. d) a § 59 odst. 1</t>
  </si>
  <si>
    <t>Počet pořizovaných vymezení zastavěného území - § 59 odst. 3 a násl.</t>
  </si>
  <si>
    <t>Počet vydaných vymezení zastavěného území - § 60</t>
  </si>
  <si>
    <t>Počet nevyřízených žádostí o pořízení vymezení zastavěného území - § 59 odst. 3</t>
  </si>
  <si>
    <t>Počet stanovisek, závazných stanovisek, vyjádření, sdělení apod. jako dotčeného orgánu podle stavebního zákona - § 6 odst. 1 písm. e) a f)</t>
  </si>
  <si>
    <t>Počet vydaných územně plánovacích informací - § 21 odst. 1</t>
  </si>
  <si>
    <t>Správní žaloby podle zákona č. 150/2002 Sb., soudní řád správní, ve znění pozdějších předpisů</t>
  </si>
  <si>
    <t>Počet správních žalob s návrhem na zrušení opatření obecné povahy - kterými byly vydány územní plány/jejich změny - nebo jejich částí podaných ve sledovaném roce</t>
  </si>
  <si>
    <t>Počet neukončených správních žalob s návrhem na zrušení opatření obecné povahy - kterými byly vydány územní plány/jejich změny - nebo jejich částí podaných před sledovaným rokem</t>
  </si>
  <si>
    <t>Počet rozsudků, jimiž byly návrhy na zrušení opatření obecné povahy - kterými byly vydány územní plány/jejich změny - nebo jejich částí soudem odmítnuty a/nebo zamítnuty</t>
  </si>
  <si>
    <t>Počet rozsudků, jimiž bylo návrhům na zrušení opatření obecné povahy - kterými byly vydány územní plány/jejich změny - nebo jejich částí vyhověno v plném rozsahu</t>
  </si>
  <si>
    <t>Počet rozsudků, jimiž bylo návrhům na zrušení opatření obecné povahy - kterými byly vydány územní plány/jejich změny - nebo jejich částí vyhověno částečně</t>
  </si>
  <si>
    <t>Počet správních žalob s návrhem na zrušení opatření obecné povahy - kterými byly vydány regulační plány/jejich změny - nebo jejich částí podaných ve sledovaném roce</t>
  </si>
  <si>
    <t>Počet správních žalob s návrhem na zrušení opatření obecné povahy - kterými byly vydány regulační plány/jejich změny - nebo jejich částí podaných před sledovaným rokem</t>
  </si>
  <si>
    <t>Počet rozsudků, jimiž byly návrhy na zrušení opatření obecné povahy - kterými byly vydány regulační plány/jejich změny - nebo jejich částí soudem odmítnuty a zamítnuty</t>
  </si>
  <si>
    <t>Počet rozsudků, jimiž bylo návrhům na zrušení opatření obecné povahy - kterými byly vydány regulační plány/jejich změny - nebo jejich částí vyhověno v plném rozsahu</t>
  </si>
  <si>
    <t>Počet rozsudků, jimiž bylo návrhům na zrušení opatření obecné povahy - kterými byly vydány regulační plány/jejich změny - nebo jejich částí vyhověno částečně</t>
  </si>
  <si>
    <t>Počet správních žalob s návrhem na zrušení opatření obecné povahy - kterými byla vydána vymezení zastavěných území - nebo jejich částí podaných ve sledovaném roce</t>
  </si>
  <si>
    <t>Počet správních žalob s návrhem na zrušení opatření obecné povahy - kterými byla vydána vymezení zastavěných území - nebo jejich částí podaných před sledovaným rokem</t>
  </si>
  <si>
    <t>Počet rozsudků, jimiž byly návrhy na zrušení opatření obecné povahy - kterými byla vydána vymezení zastavěných území - nebo jejich částí soudem odmítnuty a zamítnuty</t>
  </si>
  <si>
    <t>Počet rozsudků, jimiž bylo návrhům na zrušení opatření obecné povahy - kterými byla vydána vymezení zastavěných území - nebo jejich částí vyhověno v plném rozsahu</t>
  </si>
  <si>
    <t>Počet rozsudků, jimiž bylo návrhům na zrušení opatření obecné povahy - kterými byla vydána vymezení zastavěných území - nebo jejich částí vyhověno částečně</t>
  </si>
  <si>
    <t>Počet správních žalob s návrhem na zrušení opatření obecné povahy - kterými byla vydána územní opatření o asanaci nebo územní opatření o stavební uzávěře - nebo jejich částí podaných ve sledovaném roce</t>
  </si>
  <si>
    <t>Počet neukončených správních žalob s návrhem na zrušení opatření obecné povahy - kterými byla vydána územní opatření o asanaci nebo územní opatření o stavební uzávěře - nebo jejich částí podaných před sledovaným rokem</t>
  </si>
  <si>
    <t>Počet rozsudků, jimiž byly návrhy na zrušení obecné povahy - kterými byla vydána územní opatření o asanaci nebo územní opatření o stavební uzávěře - nebo jejich částí soudem odmítnuty a zamítnuty</t>
  </si>
  <si>
    <t>Počet rozsudků, jimiž bylo návrhům na zrušení obecné povahy - kterými byla vydána územní opatření o asanaci nebo územní opatření o stavební uzávěře - nebo jejich částí vyhověno v plném rozsahu</t>
  </si>
  <si>
    <t>Počet rozsudků, jimiž bylo návrhům na zrušení obecné povahy - kterými byla vydána územní opatření o asanaci nebo územní opatření o stavební uzávěře - nebo jejich částí vyhověno částečně</t>
  </si>
  <si>
    <t>Poskytování informací útvarem podle zákona č. 106/1999 Sb., o svobodném přístupu k informacím, ve znění pozdějších předpisů</t>
  </si>
  <si>
    <t>Počet žádostí o informace - § 13</t>
  </si>
  <si>
    <t>Počet vydaných informací - § 4</t>
  </si>
  <si>
    <t>Počet rozhodnutí o odmítnutí žádosti o informace (její části) - § 15</t>
  </si>
  <si>
    <t>Počet rozhodnutí o odmítnutí žádosti o informace (její části), která byla v odvolacím řízení zrušena - § 16</t>
  </si>
  <si>
    <t>Počet rozhodnutí o odmítnutí žádosti o informace (její části), která byla v soudním přezkumu zrušena</t>
  </si>
  <si>
    <t>Počet stížností na postup útvaru při vyřizování žádosti o informace - § 16a odst. 1</t>
  </si>
  <si>
    <t>Počet rozhodnutí, v nichž nadřízený orgán postup útvaru jako povinného subjektu potvrdil - § 16a odst. 6 písm. a)</t>
  </si>
  <si>
    <t>Stížnosti podle zákona č. 500/2004 Sb., správní řád, ve znění pozdějších předpisů</t>
  </si>
  <si>
    <t>Počet prošetřovaných stížností - § 175 odst. 4</t>
  </si>
  <si>
    <t>Počet stížností, které byly shledány důvodnými - § 175 odst. 6</t>
  </si>
  <si>
    <t>Opakující se závažné stížnosti, jejich charakteristika a možné příčiny</t>
  </si>
  <si>
    <t>Hodnocení metodické pomoci</t>
  </si>
  <si>
    <t>Uveďte důvody vašeho hodnocení, případně hodnoťte jinak!</t>
  </si>
  <si>
    <t>Jaká jsou doporučení pro zlepšení metodické pomoci krajského úřadu?</t>
  </si>
  <si>
    <t>Jaká jsou doporučení pro zlepšení metodické pomoci MMR?</t>
  </si>
  <si>
    <t>Jaká jsou doporučení pro zlepšení součinnosti krajského úřadu, úřadu územního plánování a obcí?</t>
  </si>
  <si>
    <t>Upřednostňovaná forma metodické pomoci</t>
  </si>
  <si>
    <t>Pokud vám vyhovuje jiná forma, uveďte jaká</t>
  </si>
  <si>
    <t>Hodnocení podmínek pro výkon agendy</t>
  </si>
  <si>
    <t>Jaká jsou doporučení pro zlepšení podmínek výkonu státní správy na vašem úřadě?</t>
  </si>
  <si>
    <t>Jak je útvar začleněn do organizační struktury vašeho úřadu?</t>
  </si>
  <si>
    <t>V případě, že část územně plánovací činností útvaru je zajišťována nákupem služeb, uveďte její druh!</t>
  </si>
  <si>
    <t>V jakém formátu předáváte stavebním úřadům data územně analytických podkladů?</t>
  </si>
  <si>
    <t>Uveďte počet poskytovatelů, kteří dlouhodobě neposkytují údaje o území pro územně analytické podklady!</t>
  </si>
  <si>
    <t>Uveďte čísla jevů, kterých se to týká!</t>
  </si>
  <si>
    <t>Počet územních plánů, které pořizovaly obce podle § 6 odst. 2 a předaly je útvaru</t>
  </si>
  <si>
    <t>Počet změn územních plánů, které pořizovaly obce podle § 6 odst. 2 a předaly je útvaru</t>
  </si>
  <si>
    <t>Počet územních plánů, které pořizoval útvar, ve vektorové formě</t>
  </si>
  <si>
    <t>Počet územních plánů, které pořizovaly obce podle § 6 odst. 2 a předaly je útvaru ve vektorové formě</t>
  </si>
  <si>
    <t>Počet změn územních plánů, které pořizoval, útvar ve vektorové formě</t>
  </si>
  <si>
    <t>Počet změn územních plánů, které pořizovaly obce podle § 6 odst. 2 a předaly je útvaru ve vektorové formě</t>
  </si>
  <si>
    <t>Jaké nejčastější nebo nejzávažnější problémy řešíte při územně plánovací činnosti</t>
  </si>
  <si>
    <t>Uveďte případné další podněty</t>
  </si>
  <si>
    <t>Statistika</t>
  </si>
  <si>
    <t>Počet obyvatel ve správním obvodu</t>
  </si>
  <si>
    <t>Rozloha správního obvodu v km2</t>
  </si>
  <si>
    <t>Počet obyvatel vlastní obce</t>
  </si>
  <si>
    <t>Rozloha vlastní obce v km2</t>
  </si>
  <si>
    <t>Počet stavebních úřadů ve správním obvodu</t>
  </si>
  <si>
    <t>Počet pověřených úřadů ve správním obvodu</t>
  </si>
  <si>
    <t>Počet obcí ve správním obvodu</t>
  </si>
  <si>
    <t>Počet obcí s platným územním plánem pořízeným podle zákona č. 183/2006 Sb.</t>
  </si>
  <si>
    <t>Počet obcí s platnou územně plánovací dokumentací pořízenou podle zákona č. 50/1976 Sb.</t>
  </si>
  <si>
    <t>Počet obcí s platnou územně plánovací dokumentací</t>
  </si>
  <si>
    <t>Počet obcí s aktuální urbanistickou studií pořízenou podle zákona č. 50/1976 Sb.</t>
  </si>
  <si>
    <t>Podíl obcí s platným územním plánem pořízeným podle zákona č. 183/2006 Sb. z celkového počtu obcí</t>
  </si>
  <si>
    <t>Pokrytí území platným územním plánem pořízeným podle zákona č. 183/2006 Sb.</t>
  </si>
  <si>
    <t>Podíl obcí s platnou územně plánovací dokumentací z celkového počtu obcí</t>
  </si>
  <si>
    <t>Pokrytí území platnou územně plánovací dokumentací</t>
  </si>
  <si>
    <t>Zaměstnanci útvaru</t>
  </si>
  <si>
    <t>Číslo popisné / orientační</t>
  </si>
  <si>
    <t>Ing.</t>
  </si>
  <si>
    <t>Masarykovo náměstí</t>
  </si>
  <si>
    <t>Oddělení územního plánování</t>
  </si>
  <si>
    <t>Pavel</t>
  </si>
  <si>
    <t>Mírové náměstí</t>
  </si>
  <si>
    <t>-</t>
  </si>
  <si>
    <t>Jaromír</t>
  </si>
  <si>
    <t>stavební úřad</t>
  </si>
  <si>
    <t>stavební úřad a úřad územního plánování</t>
  </si>
  <si>
    <t>Marie</t>
  </si>
  <si>
    <t>Michaela</t>
  </si>
  <si>
    <t>Odbor územního plánování a regionálního rozvoje</t>
  </si>
  <si>
    <t>Daniel</t>
  </si>
  <si>
    <t>Mgr.</t>
  </si>
  <si>
    <t>Miroslav</t>
  </si>
  <si>
    <t>žádná</t>
  </si>
  <si>
    <t>Petr</t>
  </si>
  <si>
    <t>DiS.</t>
  </si>
  <si>
    <t>ne</t>
  </si>
  <si>
    <t>digitálně</t>
  </si>
  <si>
    <t>Tomáš</t>
  </si>
  <si>
    <t>Miroslava</t>
  </si>
  <si>
    <t>Zdeňka</t>
  </si>
  <si>
    <t>Michal</t>
  </si>
  <si>
    <t>Liberecký</t>
  </si>
  <si>
    <t>Městský úřad Česká Lípa</t>
  </si>
  <si>
    <t>Česká Lípa</t>
  </si>
  <si>
    <t>podatelna@mucl.cz</t>
  </si>
  <si>
    <t>Vachová</t>
  </si>
  <si>
    <t>vachova@mucl.cz</t>
  </si>
  <si>
    <t>Zelinková</t>
  </si>
  <si>
    <t>zelinkova@mucl.cz</t>
  </si>
  <si>
    <t>- platnost územně plánovací dokumetnace pořézení podle zákona č. 50/1976 Sb., pořizování ÚPD podle z.č. 183/2006 Sb. - akltualilzace ÚAP</t>
  </si>
  <si>
    <t>články v tisku zpráva o činnosti předkládaníé na zasedání zastupitelstva</t>
  </si>
  <si>
    <t>starostové obcí neuplatnili požadavek na zřízení Rady obcí</t>
  </si>
  <si>
    <t>pořádání vícedenních pracovních setkání - porady. semináře atd.</t>
  </si>
  <si>
    <t>pořádání bezplatných školení, seminářů, porad pro pořizovatele ÚPD</t>
  </si>
  <si>
    <t>zřízení samostatného oddělení úřadu územního plánování pod přímým vedením vedoucí oddělení</t>
  </si>
  <si>
    <t>stavební úřad - úsek úřad územního plánování pod přímým vedením vedoucí odboru</t>
  </si>
  <si>
    <t>8, 81</t>
  </si>
  <si>
    <t>Městský úřad Frýdlant</t>
  </si>
  <si>
    <t>Frýdlant</t>
  </si>
  <si>
    <t>t27bufd</t>
  </si>
  <si>
    <t>Prokopová</t>
  </si>
  <si>
    <t>zdena.prokopova@mu-frydlant.cz</t>
  </si>
  <si>
    <t>Rosčuk</t>
  </si>
  <si>
    <t>Marek</t>
  </si>
  <si>
    <t>marek.roscuk@mu-frydlant.cz</t>
  </si>
  <si>
    <t>Na oddělení úřadu územního plánování je jeden zaměstnanec, jenž má v pracovní náplni výše uvedené.</t>
  </si>
  <si>
    <t>Informace o nutnosti pořizování nových ÚP, informace o možnosti využívání dotací apod..</t>
  </si>
  <si>
    <t>WEB, úřední deska.</t>
  </si>
  <si>
    <t>Rychlý a vstřícný přístup. sdělování informací. Profesionalita.</t>
  </si>
  <si>
    <t>Pravidelné informace.</t>
  </si>
  <si>
    <t>Nízký počet kvalifikovaných zaměstnanců.</t>
  </si>
  <si>
    <t>Zvýšení počtu zaměstnanců na útvaru územního plánování.</t>
  </si>
  <si>
    <t>Oddělení úřadu územního plánování je součástí odboru staveního úřadu a životního prostředí.</t>
  </si>
  <si>
    <t>částečné zpracování ÚAP, spravování GIS služeb.</t>
  </si>
  <si>
    <t>pdf, doc, dgn</t>
  </si>
  <si>
    <t>Nedostatečné či nepravdivé informace ze strany zástupců obcí žadatelům.</t>
  </si>
  <si>
    <t>cca 5%</t>
  </si>
  <si>
    <t>cca 85%</t>
  </si>
  <si>
    <t>Městský úřad Jablonec nad Nisou</t>
  </si>
  <si>
    <t>3100/19</t>
  </si>
  <si>
    <t>Jablonec nad Nisou</t>
  </si>
  <si>
    <t>wufbr2a</t>
  </si>
  <si>
    <t>epodatelna@mestojablonec.cz</t>
  </si>
  <si>
    <t>Územního a hospodářského rozvoje</t>
  </si>
  <si>
    <t>Beneš</t>
  </si>
  <si>
    <t>benes@mestojablonec.cz</t>
  </si>
  <si>
    <t>Smrčková</t>
  </si>
  <si>
    <t>smrckova@mestojablonec</t>
  </si>
  <si>
    <t>metodická činnost, dotazníky pro starosty</t>
  </si>
  <si>
    <t>články do jabloneckého měsíčníku, do regionálního tisku a ročenky města, webové stránky města, veřejné besedy</t>
  </si>
  <si>
    <t>nebyla iniciována</t>
  </si>
  <si>
    <t>zaslané dotazy o metodickou činnost jsou bezodkladně řešeny</t>
  </si>
  <si>
    <t>nejsou</t>
  </si>
  <si>
    <t>vydávání většího počtu metodických pokynů</t>
  </si>
  <si>
    <t>doporučení nemáme</t>
  </si>
  <si>
    <t>Jsme součástí Odboru územního a hospodářského rozvoje</t>
  </si>
  <si>
    <t>technická pomoc zhotovitele, podkladové materiály pro jednání</t>
  </si>
  <si>
    <t>papírový + datový formát</t>
  </si>
  <si>
    <t>náležitosti stanovisek dotčených orgánů, včetně překročení zákonných lhůt</t>
  </si>
  <si>
    <t>Městský úřad Jilemnice</t>
  </si>
  <si>
    <t>Jilemnice</t>
  </si>
  <si>
    <t>g2nbdtx</t>
  </si>
  <si>
    <t>epodatelna@mesto.jilemnice.cz</t>
  </si>
  <si>
    <t>odbor územního plánování a stavebního řádu</t>
  </si>
  <si>
    <t>Mečíř</t>
  </si>
  <si>
    <t>Vladimír</t>
  </si>
  <si>
    <t>mecir@mesto.jilemnice.cz</t>
  </si>
  <si>
    <t>odělení územního plánování</t>
  </si>
  <si>
    <t>Bedrníková</t>
  </si>
  <si>
    <t>bedrnikova@mesto.jilemnice.cz</t>
  </si>
  <si>
    <t>Internetové stránky města, zpravodaj města, porady starostů apod.</t>
  </si>
  <si>
    <t>Vznik rady obcí pro udržitelný rozvoj nebyl žádnou obcí iniciován, nezazněl požadavek potřeby jejího zřízení.</t>
  </si>
  <si>
    <t>Vždy je co zlepšovat.</t>
  </si>
  <si>
    <t>Zmenšit časouvou prodlevu, se kterou se informace dostávají na provinstanční správní orgány.</t>
  </si>
  <si>
    <t>Dtto.</t>
  </si>
  <si>
    <t>67, 68, 69, 70, 90, 91, 92, 93, 94, 95, 97</t>
  </si>
  <si>
    <t>Ne vždy respektují projektanti ÚP požadavky pořizovatelů ÚP v celém jejich rozsahu, a to i přsto, že vycházejí z platného legislativního rámce.</t>
  </si>
  <si>
    <t>pokryto</t>
  </si>
  <si>
    <t>Magistrát města Liberec</t>
  </si>
  <si>
    <t>náměstí Dr. E. Beneše</t>
  </si>
  <si>
    <t>Liberec</t>
  </si>
  <si>
    <t>7c6by6u</t>
  </si>
  <si>
    <t>Odbor hlavního architekta</t>
  </si>
  <si>
    <t>Kolomazník</t>
  </si>
  <si>
    <t>kolomaznik.petr@magistrat.liberec.cz</t>
  </si>
  <si>
    <t>Kučerová</t>
  </si>
  <si>
    <t>Zuzana</t>
  </si>
  <si>
    <t>kucerova.zuzana@magistrat.liberec.cz</t>
  </si>
  <si>
    <t>Oddělení ÚAP a GIS</t>
  </si>
  <si>
    <t>Přenosil</t>
  </si>
  <si>
    <t>prenosil.pavel@magistrat.liberec.cz</t>
  </si>
  <si>
    <t>Tvrzníková</t>
  </si>
  <si>
    <t>Klára</t>
  </si>
  <si>
    <t>tvrznikova.klara@magistrat.liberec.cz</t>
  </si>
  <si>
    <t>§6(1)písm.e,f</t>
  </si>
  <si>
    <t>informace pro obce jak získat dotaci informace pro obce o ÚAP a mapové aplikaci</t>
  </si>
  <si>
    <t>webové stránky, zpravodaj města, úřední deska</t>
  </si>
  <si>
    <t>protože bývalý primátor se zřízením nesouhlasil a její vznik neinicioval</t>
  </si>
  <si>
    <t>KÚ pořádá porady pro pořizovatele, na kterých tlumočí názory MMR, vlastní metodické návody nevytváří a na problémy související s pořizováním nového územního plánu není schopen okamžitě reagovat, nikdy nevydá jednozačné vyjádření nebo metodický pokyn jak v dané problematice postupovat</t>
  </si>
  <si>
    <t>zodpovědně, rychle a konkrétně reagovat na vzniklé problémy při pořizování ÚPD</t>
  </si>
  <si>
    <t>konzultace problémů jsou přínosné a umožňují problém rychle řešit, ale bohužel nejsou podpořeny vydáním písemného stanoviska</t>
  </si>
  <si>
    <t>roztříštěnost organizační struktury (řešená novým organizačním řádem od 1.1.2012), nedostatečné zázemí - kanceláře jsou ve dvou oddělených budovách</t>
  </si>
  <si>
    <t>vytvoření odpovídajícího zázemí v jedné budově</t>
  </si>
  <si>
    <t>v organizačním řádu platném do 31.12.2011 byla činnost pořizovatelů rozdělena na dva odbory, což je odstraněno novým organizačním řádem</t>
  </si>
  <si>
    <t>po změně organizační struktury jsou vytvořeny podmínky pro efektivnější práci</t>
  </si>
  <si>
    <t>zpracovaní dokumentace autorizovaným architektem odborné vyhodnocení pilířů udržitelného rozvoje pro ÚAP</t>
  </si>
  <si>
    <t>v rastrové podobě</t>
  </si>
  <si>
    <t>"létající" pořizovatelé, kteří hájí pouze zájmy soukromých investorů</t>
  </si>
  <si>
    <t>vytvořit metodický pokyn pro "létající" pořizovatele jak mají spolupracovat s úřady územního plánování</t>
  </si>
  <si>
    <t>Městský úřad Nový Bor</t>
  </si>
  <si>
    <t>Nový Bor</t>
  </si>
  <si>
    <t>b7wbphv</t>
  </si>
  <si>
    <t>podatelna@novy-bor.cz</t>
  </si>
  <si>
    <t>Měchurová</t>
  </si>
  <si>
    <t>Darina</t>
  </si>
  <si>
    <t>dmechurova@novy-bor.cz</t>
  </si>
  <si>
    <t>předvedení a vysvětlení používání UAP, informace o sběru dat z obcí</t>
  </si>
  <si>
    <t>internet, místní časopis</t>
  </si>
  <si>
    <t>samospráva ji nezřídila</t>
  </si>
  <si>
    <t>častější porady s konkrétními příklady, individuální spolupráce</t>
  </si>
  <si>
    <t>bezplatná školení nebo mnohem levnější</t>
  </si>
  <si>
    <t>individuální spolupráce</t>
  </si>
  <si>
    <t>větší spolupráce se samosprávami</t>
  </si>
  <si>
    <t>součást odboru stavebního úřadu a úřadu územního plánování</t>
  </si>
  <si>
    <t>okamzitá konzultace a spolupráce s SÚ</t>
  </si>
  <si>
    <t>82, 93</t>
  </si>
  <si>
    <t>nedostatečná spolupráce se samosprávami</t>
  </si>
  <si>
    <t>201 km2</t>
  </si>
  <si>
    <t>19,5 km2</t>
  </si>
  <si>
    <t>Městský úřad Semily</t>
  </si>
  <si>
    <t>Husova</t>
  </si>
  <si>
    <t>Semily</t>
  </si>
  <si>
    <t>d36bywp</t>
  </si>
  <si>
    <t>podatelna@mu.semily.cz</t>
  </si>
  <si>
    <t>Odbor obvodní stavební úřad</t>
  </si>
  <si>
    <t>Petrák</t>
  </si>
  <si>
    <t>Ota</t>
  </si>
  <si>
    <t>petrak@mu.semily.cz</t>
  </si>
  <si>
    <t>Mejsnar</t>
  </si>
  <si>
    <t>mejsnar@mu.semily.cz</t>
  </si>
  <si>
    <t>Pořizování územních plánů, regulačních plánů, jejich změn, územních studií, aktualizace územně analytických podkladů obcí, vymezování zastavěného území, vydávání vyjádření nebo stanovisek nebo závazných stanovisek dotčeného orgánu, zpracování návrhů na vložení dat do evidence územně plánovací činnosti</t>
  </si>
  <si>
    <t>Průběžná aktualizace jevů územně analytických podkladů obcí v GIS. Kontrola náležitostí grafických částí při převzetí územně plánovací dokumentace a územních studií od projektantů.</t>
  </si>
  <si>
    <t>Výklad k územně analytickým podkladům s důrazem na jejich využitelnost v praxi</t>
  </si>
  <si>
    <t>Zveřejňování všech informací týkajících se územního plánování na internetových stránkách města. Články do tiskovin měst a obcí. Pracovní setkávání s občany a zastupiteli.</t>
  </si>
  <si>
    <t>O zřízení Rady obcí nebyl projeven ze strany obcí zájem.</t>
  </si>
  <si>
    <t>Metodická pomoc je na velmi dobré úrovni, kdy 2x do roka jsou pořádány porady, částečně je funkční tým pro ÚAP, a velice dobře fungují individuální konzultace.</t>
  </si>
  <si>
    <t>Bylo by vhodné organizovat 2 denní porady, aby měly jednotlivé úřady územního plánování nějaký prostor si mezi sebou vyměňovat a předávat zkušenosti, a rozebírat problémy vznikající při pořizování.</t>
  </si>
  <si>
    <t>Metodická činnost je poskytována se značným zpožděním. Metodické pokyny jsou vydány až několik let poté co je již úřady územního plánování musely v praxi aplikovat.</t>
  </si>
  <si>
    <t>Reagovat pružně a rychle na potřeby pořizovatelů a metodickou pomoc neodkládat, jelikož pořizovatelé mají na své úkony dle zákona pouze omezený časový prostor.</t>
  </si>
  <si>
    <t>Pořádání vícedenních výkladových seminářů k jednotlivým tématům se zajištěním účasti odpovědných zástupců MMR.</t>
  </si>
  <si>
    <t>Pracovní podmínky a technické vybavení jsou na odpovídající úrovni. Bylo by vhodné posílit personální obsazení úřadu územního plánování.</t>
  </si>
  <si>
    <t>Zvýšení počtu pracovníků vykonávajících státní správu úřadu územního plánování a nezatěžování pracovníků úřadu územního plánování samosprávnými činnostmi.</t>
  </si>
  <si>
    <t>Jako samostatné oddělení spadající pod Odbor obvodní stavební úřad.</t>
  </si>
  <si>
    <t>Vhodnější by bylo útvar územního plánování vyčlenit jako samostatný odbor úřadu.</t>
  </si>
  <si>
    <t>V tištěné podobě</t>
  </si>
  <si>
    <t>Dohodování stanovisek dotčených orgánů. Nejsou náležitě odůvodňovány požadavky uplatněné ve stanoviscích dotčených orgánů.</t>
  </si>
  <si>
    <t>Městský úřad Tanvald</t>
  </si>
  <si>
    <t>Palackého</t>
  </si>
  <si>
    <t>Tanvald</t>
  </si>
  <si>
    <t>92zbxiu</t>
  </si>
  <si>
    <t>meu@tanvald.cz</t>
  </si>
  <si>
    <t>Stavební úřad a životní prostředí</t>
  </si>
  <si>
    <t>Kozlovský</t>
  </si>
  <si>
    <t>Jindřich</t>
  </si>
  <si>
    <t>jkozlovsky@tanvald.cz</t>
  </si>
  <si>
    <t>Štim</t>
  </si>
  <si>
    <t>mstim@tanvald.cz</t>
  </si>
  <si>
    <t>výkon agendy územního rozhodování a stavebního řádu</t>
  </si>
  <si>
    <t>s jednotlivými obcemi a jejich zástupci se pravidelně individuelně komunikuje zejména při průběhu procesu pořízení ÚPD,ÚAP zveřejňování výstupů z ÚPČ</t>
  </si>
  <si>
    <t>zejména využívání jevů ÚAP pro potřeby řešení agend ostatních odborů úřadu</t>
  </si>
  <si>
    <t>zřízení mapového serveru na webu města, kde jsou umístěny výstupy z územně plánovací činnosti, zejména grafických částí ÚP obcí a územně analytických podkladů</t>
  </si>
  <si>
    <t>bez komentáře</t>
  </si>
  <si>
    <t>metodická pomoc je řešena bez komplikací</t>
  </si>
  <si>
    <t>bez připomínek</t>
  </si>
  <si>
    <t>bylo by vhodné rychleji zpřesňovat metodická doporučení vzhledem ke stále mnohým nejasnostím jednotlivých úkonů územně plánovací činnosti a vydaným rozsudkům NSS</t>
  </si>
  <si>
    <t>porady na krajských úřadech pro dotčené ÚÚP (ne však společné pro více krajů)</t>
  </si>
  <si>
    <t>součinnost probíhá bez komplikací</t>
  </si>
  <si>
    <t>podmínky jsou vytvořeny dle našich požadavků</t>
  </si>
  <si>
    <t>úřad územního plánování je začleněn do odboru stavební úřad a životní prostředí s jedním vedoucím odboru</t>
  </si>
  <si>
    <t>sloučení více agend pod jedním odborem</t>
  </si>
  <si>
    <t>pouze tisk grafických výstupů ÚAP a zveřejňování výstupů z územně plánovací činnosti na mapovém serveru MISYS-WEB</t>
  </si>
  <si>
    <t>viz. níže</t>
  </si>
  <si>
    <t>rozdílnost a mnohdy i nepochopitelnost rozsudků NSS</t>
  </si>
  <si>
    <t>Městský úřad Turnov</t>
  </si>
  <si>
    <t>Antonína Dvořáka</t>
  </si>
  <si>
    <t>Turnov</t>
  </si>
  <si>
    <t>vehbxe9</t>
  </si>
  <si>
    <t>podatelna@mu.turnov.cz</t>
  </si>
  <si>
    <t>odbor územního plánování</t>
  </si>
  <si>
    <t>Varga</t>
  </si>
  <si>
    <t>RNDr.</t>
  </si>
  <si>
    <t>m.varga@mu.turnov.cz</t>
  </si>
  <si>
    <t>poradenská činnost</t>
  </si>
  <si>
    <t>poradenská a konzultační činnost</t>
  </si>
  <si>
    <t>internetové stránky Města - www.turnov.cz a místní tisk</t>
  </si>
  <si>
    <t>pro nezájem samosprávy</t>
  </si>
  <si>
    <t>výborná spolupráce, vstřícnost</t>
  </si>
  <si>
    <t>malý počet metodik pro proces prořizování ÚP, dochází k nejednotnosti</t>
  </si>
  <si>
    <t>zpracování metodik</t>
  </si>
  <si>
    <t>součinnost v současné době vyhovuje</t>
  </si>
  <si>
    <t>necelistvost odboru - kanceláře jsou na třech různých místech úřadu</t>
  </si>
  <si>
    <t>sjednocení odboru</t>
  </si>
  <si>
    <t>odbor</t>
  </si>
  <si>
    <t>vyhovuje potřebám odboru</t>
  </si>
  <si>
    <t>odborná posouzení, analýzy, RURU</t>
  </si>
  <si>
    <t>8, 9, 81, 82</t>
  </si>
  <si>
    <t>nadhodnocené požadavky na zastavitelné plochy ze strany vlastníků</t>
  </si>
  <si>
    <t>Městský úřad Železný Brod</t>
  </si>
  <si>
    <t>Železný Brod</t>
  </si>
  <si>
    <t>zbgbryd</t>
  </si>
  <si>
    <t>podatelna@zelbrod.cz</t>
  </si>
  <si>
    <t>Mach</t>
  </si>
  <si>
    <t>d.mach@zelbrod.cz</t>
  </si>
  <si>
    <t>PF</t>
  </si>
  <si>
    <t>na úřední desce,na internetových stránkách obce, osobním jednáním</t>
  </si>
  <si>
    <t>území se rozvíjí v souladu se všemi přepisy a zákony a dle doporučení EU nezávisle na Radě obcí</t>
  </si>
  <si>
    <t>znají odpověď na každou otázku</t>
  </si>
  <si>
    <t>metodické pokyny přicházejí zpravidla opožděně</t>
  </si>
  <si>
    <t>zamyslet se nad sebou</t>
  </si>
  <si>
    <t>pořádat výjezdní zasedání</t>
  </si>
  <si>
    <t>přátelská setkání</t>
  </si>
  <si>
    <t>špatné platové podmínky</t>
  </si>
  <si>
    <t>zlepšit finanční hodnocení</t>
  </si>
  <si>
    <t>jako ostatní</t>
  </si>
  <si>
    <t>částUAP</t>
  </si>
  <si>
    <t>jak si řeknou</t>
  </si>
  <si>
    <t>pozice pořizovatele nemá dostatečnou oporu v zákoně</t>
  </si>
  <si>
    <t>nám. T. G. Masaryka</t>
  </si>
  <si>
    <t>Statistika - zpracoval a vložil ÚÚR</t>
  </si>
  <si>
    <t>náměstí T. G. Masaryka</t>
  </si>
  <si>
    <t>bkfbe3p</t>
  </si>
  <si>
    <t>1/1</t>
  </si>
  <si>
    <t>podatelna@mu-frydlant.cz</t>
  </si>
  <si>
    <t>Odbor stavebního úřadu a životního prostředí</t>
  </si>
  <si>
    <t>podatelna@magistrat.liberec.cz</t>
  </si>
  <si>
    <t>náměstí 3. května</t>
  </si>
  <si>
    <t>nebyla zřízena</t>
  </si>
  <si>
    <t>CISORP</t>
  </si>
  <si>
    <t>80, 81</t>
  </si>
  <si>
    <t>71, 79, 80</t>
  </si>
  <si>
    <t>Součet úředníků</t>
  </si>
  <si>
    <t>Součet všech zaměstnanců</t>
  </si>
  <si>
    <t>Součet pracovních úvazků úředníků - plánovaný</t>
  </si>
  <si>
    <t>Součet pracovních úvazků úředníků - skutečný</t>
  </si>
  <si>
    <t>Součet pracovních úvazků všech zaměstnanců - plánovaný</t>
  </si>
  <si>
    <t>Součet pracovních úvazků všech zaměstnanců - skutečný</t>
  </si>
  <si>
    <t>Součet úředníků, kteří vykonali zkoušku odborné způsobilosti</t>
  </si>
  <si>
    <t>Součet pracovních úvazků úředníků splňujících kvalifikační požadavky pro výkon územně plánovací činnosti</t>
  </si>
  <si>
    <t>Součet pracovních úvazků ostatních úředníků</t>
  </si>
  <si>
    <t>Součet pracovních úvazků všech  zaměstnanců</t>
  </si>
  <si>
    <t>Součet regulačních plánů pořizovaných ve sledovaném roce</t>
  </si>
  <si>
    <t>Součet územních studií pořizovaných ve sledovaném roce</t>
  </si>
  <si>
    <t>Součet územních plánů pořizovaných ve sledovaném roce</t>
  </si>
  <si>
    <t>Součet územních plánů, jejichž pořizování bylo zahájeno ve sledovaném roce</t>
  </si>
  <si>
    <t>Součet regulačních plánů, jejichž pořizování bylo zahájeno ve sledovaném roce</t>
  </si>
  <si>
    <t>Součet územních studií, jejichž pořizování bylo zahájeno ve sledovaném roce</t>
  </si>
  <si>
    <t>Součet územních plánů, jejichž pořizování bylo zahájeno před sledovaným rokem</t>
  </si>
  <si>
    <t>Součet regulačních plánů, jejichž pořizování bylo zahájeno před sledovaným rokem</t>
  </si>
  <si>
    <t>Součet územních studií, jejichž pořizování bylo zahájeno před sledovaným rokem</t>
  </si>
  <si>
    <t>Součet změn územních plánů, jejichž pořizování bylo zahájeno ve sledovaném roce</t>
  </si>
  <si>
    <t>Součet změn regulačních plánů, jejichž pořizování bylo zahájeno ve sledovaném roce</t>
  </si>
  <si>
    <t>Součet změn územních plánů, jejichž pořizování bylo zahájeno před sledovaným rokem</t>
  </si>
  <si>
    <t>Součet změn regulačních plánů, jejichž pořizování bylo zahájeno před sledovaným rokem</t>
  </si>
  <si>
    <t>Součet změn územních plánů pořizovaných ve sledovaném roce</t>
  </si>
  <si>
    <t>Součet změn regulačních plánů pořizovaných ve sledovaném roce</t>
  </si>
  <si>
    <t>Součet upravovaných územních plánů ve sledovaném roce</t>
  </si>
  <si>
    <t>Součet ÚPD a jejich změn (vč. úprav ÚP), vymezení ZÚ ve sledovaném roce</t>
  </si>
  <si>
    <t>Součet pracovních úvazků úředníků</t>
  </si>
  <si>
    <r>
      <rPr>
        <b/>
        <sz val="10"/>
        <color rgb="FF0070C0"/>
        <rFont val="Arial"/>
        <family val="2"/>
        <charset val="238"/>
      </rPr>
      <t>Průměrný počet pořizované ÚPD na pořitovatele</t>
    </r>
    <r>
      <rPr>
        <sz val="10"/>
        <color rgb="FF0070C0"/>
        <rFont val="Arial"/>
        <family val="2"/>
        <charset val="238"/>
      </rPr>
      <t xml:space="preserve">
</t>
    </r>
    <r>
      <rPr>
        <i/>
        <sz val="10"/>
        <color rgb="FF0070C0"/>
        <rFont val="Arial"/>
        <family val="2"/>
        <charset val="238"/>
      </rPr>
      <t>Součet ÚPD (ÚP+RP+ZÚP+ZRP</t>
    </r>
    <r>
      <rPr>
        <i/>
        <sz val="10"/>
        <color rgb="FFFF0000"/>
        <rFont val="Arial"/>
        <family val="2"/>
        <charset val="238"/>
      </rPr>
      <t>+ uprÚPO+VZÚ</t>
    </r>
    <r>
      <rPr>
        <i/>
        <sz val="10"/>
        <color rgb="FF0070C0"/>
        <rFont val="Arial"/>
        <family val="2"/>
        <charset val="238"/>
      </rPr>
      <t>) pořizovaných ve sledovaném roce/součtem pracovních úvazků na pořizování ÚP, RP, jejich změn a vymezení zastavěného území</t>
    </r>
    <r>
      <rPr>
        <sz val="10"/>
        <color rgb="FF0070C0"/>
        <rFont val="Arial"/>
        <family val="2"/>
        <charset val="238"/>
      </rPr>
      <t xml:space="preserve">
</t>
    </r>
    <r>
      <rPr>
        <sz val="10"/>
        <color rgb="FFFF0000"/>
        <rFont val="Arial"/>
        <family val="2"/>
        <charset val="238"/>
      </rPr>
      <t>a úpravu ÚP</t>
    </r>
  </si>
  <si>
    <t>kontrola pracovních úvazků a osob</t>
  </si>
  <si>
    <t>správné</t>
  </si>
  <si>
    <t>chybné</t>
  </si>
  <si>
    <t>Správa dat, provádění analýz a výstupů pro potřeby územního plánování je prováděna v rámci útvaru
Ano=1; Ne=0</t>
  </si>
  <si>
    <t>Správa dat, provádění analýz a výstupů pro potřeby územního plánování je prováděna v rámci úřadu, ale mimo útvar
Ano=1; Ne=0</t>
  </si>
  <si>
    <t>Data pro potřeby územního plánování jsou zpracována v prostředí GIS
Ano=1; Ne=0</t>
  </si>
  <si>
    <t>Data pro potřeby územního plánování jsou zpracována v prostředí CAD
Ano=1; Ne=0</t>
  </si>
  <si>
    <t>Útvar má k dispozici pro potřeby územního plánování obecný GIS
Ano=1; Ne=0</t>
  </si>
  <si>
    <t>Útvar má k dispozici pro potřeby územního plánování specializovaný GIS
Ano=1; Ne=0</t>
  </si>
  <si>
    <t>Útvar má k dispozici mapový server pro publikaci geodat
Ano=1; Ne=0</t>
  </si>
  <si>
    <t>Útvar má k dispozici pro potřeby územního plánování CAD
Ano=1; Ne=0</t>
  </si>
  <si>
    <t>Správa dat, provádění analýz a výstupů pro potřeby územního plánování je zajišťována nákupem služeb
Nikdy (0 %)=1
Výjimečně (cca do 25 %)=2
Občas (cca do 50 %)=3
Často (cca do 75 %)=4
Velmi často (cca nad 75 %)=5</t>
  </si>
  <si>
    <t>Útvar má k dispozici právní předpisy v digitální formě
Ano=1; Ne=0</t>
  </si>
  <si>
    <t>Útvar má k dispozici technické normy v digitální formě
Ano=1; Ne=0</t>
  </si>
  <si>
    <t>Útvar má k dispozici bezúplatný dálkový přístup k údajům katastru nemovitostí
Ano=1; Ne=0</t>
  </si>
  <si>
    <t>Organizuje (zúčastňuje se) útvar akce pro zástupce obcí ve svém správním obvodu?
Ano=1; Ne=0</t>
  </si>
  <si>
    <t>Organizuje útvar akce pro orgány vykonávající přenesenou působnost ve svém správním obvodu?
Ano=1; Ne=0</t>
  </si>
  <si>
    <t>Je Rada obcí pro udržitelný rozvoj území činná?
Ano=1; Ne=0</t>
  </si>
  <si>
    <t>Ve sledovaném roce bylo zahájeno pořizování územního plánu pro vlastní obec - 6 odst. 1 písm. a) a § 46 a násl.
Ano=1; Ne=0</t>
  </si>
  <si>
    <t>Pořizování územního plánu pro vlastní obec bylo zahájeno před sledovaným rokem - § 6 odst. 1 písm. a) a § 46 a násl.
Ano=1; Ne=0</t>
  </si>
  <si>
    <t>Metodická školení
Ano=1; Ne=0</t>
  </si>
  <si>
    <t>Pravidelné porady
Ano=1; Ne=0</t>
  </si>
  <si>
    <t>Individuální konzultace
Ano=1; Ne=0</t>
  </si>
  <si>
    <t>Jiná forma
Ano=1; Ne=0</t>
  </si>
  <si>
    <t>Je některá část územně plánovací činností útvaru zajišťována nákupem služeb?
Ano=1; Ne=0</t>
  </si>
  <si>
    <t>SHP
Ano=1; Ne=0</t>
  </si>
  <si>
    <t>DGN
Ano=1; Ne=0</t>
  </si>
  <si>
    <t>PDF
Ano=1; Ne=0</t>
  </si>
  <si>
    <t>JPG
Ano=1; Ne=0</t>
  </si>
  <si>
    <t>PNG
Ano=1; Ne=0</t>
  </si>
  <si>
    <t>V jiném formátu
Ano=1; Ne=0</t>
  </si>
  <si>
    <t>Jak hodnotíte metodickou pomoc poskytovanou krajským úřadem?
výborně=1
chvalitebně=2
dobře=3
dostatečně=4
nedostatečně=5</t>
  </si>
  <si>
    <t>Jak hodnotíte metodickou pomoc poskytovanou MMR?
výborně=1
chvalitebně=2
dobře=3
dostatečně=4
nedostatečně=5</t>
  </si>
  <si>
    <t>Jak hodnotíte podmínky vašeho útvaru pro výkon státní správy?
výborně=1
chvalitebně=2
dobře=3
dostatečně=4
nedostatečně=5</t>
  </si>
  <si>
    <t>Jak hodnotíte začlenění vašeho útvaru do organizační struktury úřadu?
výborně=1
chvalitebně=2
dobře=3
dostatečně=4
nedostatečně=5</t>
  </si>
  <si>
    <t>Konzultujete pořizovanou územně plánovací dokumentaci s příslušným stavebním úřadem?
vždy=1
často=2
občas=3
málokdy=4
nikdy=5</t>
  </si>
  <si>
    <r>
      <rPr>
        <b/>
        <sz val="10"/>
        <color rgb="FF0070C0"/>
        <rFont val="Arial"/>
        <family val="2"/>
        <charset val="238"/>
      </rPr>
      <t>Průměrný počet pořizované ÚS na pořitovatele</t>
    </r>
    <r>
      <rPr>
        <sz val="10"/>
        <color rgb="FF0070C0"/>
        <rFont val="Arial"/>
        <family val="2"/>
        <charset val="238"/>
      </rPr>
      <t xml:space="preserve">
</t>
    </r>
    <r>
      <rPr>
        <i/>
        <sz val="10"/>
        <color rgb="FF0070C0"/>
        <rFont val="Arial"/>
        <family val="2"/>
        <charset val="238"/>
      </rPr>
      <t>Součet ÚS pořizovaných ve sledovaném roce/součtem pracovních úvazků připadajících na pořizování ÚS</t>
    </r>
  </si>
  <si>
    <t>Příloha 6</t>
  </si>
  <si>
    <t>Příloha 10</t>
  </si>
  <si>
    <t>Příloha 12</t>
  </si>
  <si>
    <t>Příloha 13</t>
  </si>
  <si>
    <t>Příloha 14</t>
  </si>
  <si>
    <t>Evidence</t>
  </si>
  <si>
    <t>Příloha 11</t>
  </si>
  <si>
    <t>KD</t>
  </si>
  <si>
    <r>
      <rPr>
        <b/>
        <sz val="10"/>
        <color rgb="FF0070C0"/>
        <rFont val="Arial"/>
        <family val="2"/>
        <charset val="238"/>
      </rPr>
      <t>Počet obcí s platnou územně plánovací dokumentací v ORP</t>
    </r>
    <r>
      <rPr>
        <sz val="10"/>
        <color rgb="FF0070C0"/>
        <rFont val="Arial"/>
        <family val="2"/>
        <charset val="238"/>
      </rPr>
      <t xml:space="preserve">
1-29
30-59
60-100
Stav k 31.12.2011</t>
    </r>
  </si>
  <si>
    <r>
      <rPr>
        <b/>
        <sz val="10"/>
        <color rgb="FF0070C0"/>
        <rFont val="Arial"/>
        <family val="2"/>
        <charset val="238"/>
      </rPr>
      <t>Počet obcí ve správním obvodu ÚÚP</t>
    </r>
    <r>
      <rPr>
        <sz val="10"/>
        <color rgb="FF0070C0"/>
        <rFont val="Arial"/>
        <family val="2"/>
        <charset val="238"/>
      </rPr>
      <t xml:space="preserve">
1-10
11-20
21-30
31-41
42-69
70-111
Stav k 31.12.2011</t>
    </r>
  </si>
  <si>
    <r>
      <rPr>
        <b/>
        <sz val="10"/>
        <color rgb="FF0070C0"/>
        <rFont val="Arial"/>
        <family val="2"/>
        <charset val="238"/>
      </rPr>
      <t>Vztah mezi počtem obcí v ORP a počtem pracovních úvazků úředníků</t>
    </r>
    <r>
      <rPr>
        <sz val="10"/>
        <color rgb="FF0070C0"/>
        <rFont val="Arial"/>
        <family val="2"/>
        <charset val="238"/>
      </rPr>
      <t xml:space="preserve">
1 - ÚÚP, kde počet obcí je větší nebo rovno 71 a součet pracovních úvazků úředníků je menší nebo roven 2
2 - ÚÚP, kde počet obcí je větší nebo rovno 41 a menší nebo rovno 70 a součet pracovních úvazků úředníků je menší nebo roven 2
3 - ÚÚP, kde počet obcí je větší nebo rovno 21 a menší nebo rovno 40 a součet pracovních úvazků úředníků je menší nebo roven 2
4 - ÚÚP, kde počet obcí je menší nebo rovno 20 a součet pracovních úvazků úředníků je menší nebo roven 1
5 - ostatní případy
Stav k 31.12.2011</t>
    </r>
  </si>
  <si>
    <r>
      <rPr>
        <b/>
        <sz val="10"/>
        <color rgb="FF0070C0"/>
        <rFont val="Arial"/>
        <family val="2"/>
        <charset val="238"/>
      </rPr>
      <t>Vztah mezi součtem pracovních úvazků úředníků a součtem ÚPD (ÚP+RP+ZÚP+ZRP+ uprÚPO+VZÚ) pořizovaných ve sledovaném roce</t>
    </r>
    <r>
      <rPr>
        <sz val="10"/>
        <color rgb="FF0070C0"/>
        <rFont val="Arial"/>
        <family val="2"/>
        <charset val="238"/>
      </rPr>
      <t xml:space="preserve">
1 - součet pracovních úvazků úředníků je menší nebo rovno 2 a počet dokumentací na jeden  pracovní úvazek je větší nebo rovno 15
2 - součet pracovních úvazků úředníků je menší nebo rovno 2 a počet dokumentací na jeden  pracovní úvazek je větší nebo rovno 5 a menší než 15
3 - součet pracovních úvazků úředníků je menší nebo rovno 2 a počet dokumentací na jeden pracovní úvazek je menší než 5
4 - součet pracovních úvazků úředníků je větší než 2 a počet dokumentací na jeden pracovní úvazek je menší než 5
5 - součet pracovních úvazků úředníků je větší než 2 a počet dokumentací na jeden pracovní úvazek je větší nebo rovno 5 a menší než 15
6 - součet pracovních úvazků úředníků je větší než 2 a počet dokumentací na jeden pracovní úvazek je větší nebo rovno 15
Stav k 31.12.2011</t>
    </r>
  </si>
  <si>
    <r>
      <rPr>
        <b/>
        <sz val="10"/>
        <color rgb="FF0070C0"/>
        <rFont val="Arial"/>
        <family val="2"/>
        <charset val="238"/>
      </rPr>
      <t>Počet pořizované ÚPD na jeden celý pracovní úvazek úředníků ÚÚP</t>
    </r>
    <r>
      <rPr>
        <sz val="10"/>
        <color rgb="FF0070C0"/>
        <rFont val="Arial"/>
        <family val="2"/>
        <charset val="238"/>
      </rPr>
      <t xml:space="preserve">
0
0,1-5,0
5,1-9,9
10,0-15,0
více než 15,1
Stav k 31.12.2011</t>
    </r>
  </si>
  <si>
    <r>
      <t xml:space="preserve">(B139/B137)*100
</t>
    </r>
    <r>
      <rPr>
        <sz val="10"/>
        <color rgb="FFFF0000"/>
        <rFont val="Arial"/>
        <family val="2"/>
        <charset val="238"/>
      </rPr>
      <t>KARTOGRAM</t>
    </r>
  </si>
  <si>
    <r>
      <t xml:space="preserve">B206+B207
</t>
    </r>
    <r>
      <rPr>
        <sz val="10"/>
        <color rgb="FFFF0000"/>
        <rFont val="Arial"/>
        <family val="2"/>
        <charset val="238"/>
      </rPr>
      <t>KARTOGRAM</t>
    </r>
  </si>
  <si>
    <r>
      <t xml:space="preserve">B220, Součet ÚPD a jejich změn (vč. úprav ÚP), vymezení ZÚ ve sledovaném roce
</t>
    </r>
    <r>
      <rPr>
        <sz val="10"/>
        <color rgb="FFFF0000"/>
        <rFont val="Arial"/>
        <family val="2"/>
        <charset val="238"/>
      </rPr>
      <t>KARTOGRAM</t>
    </r>
  </si>
  <si>
    <r>
      <t xml:space="preserve">B220
</t>
    </r>
    <r>
      <rPr>
        <sz val="10"/>
        <color rgb="FFFF0000"/>
        <rFont val="Arial"/>
        <family val="2"/>
        <charset val="238"/>
      </rPr>
      <t>KARTOGRAM</t>
    </r>
  </si>
  <si>
    <r>
      <t xml:space="preserve">B228
</t>
    </r>
    <r>
      <rPr>
        <sz val="10"/>
        <color rgb="FFFF0000"/>
        <rFont val="Arial"/>
        <family val="2"/>
        <charset val="238"/>
      </rPr>
      <t>KARTOGRAM</t>
    </r>
  </si>
  <si>
    <r>
      <t xml:space="preserve">B223
</t>
    </r>
    <r>
      <rPr>
        <sz val="10"/>
        <color rgb="FFFF0000"/>
        <rFont val="Arial"/>
        <family val="2"/>
        <charset val="238"/>
      </rPr>
      <t>KARTOGRAM</t>
    </r>
  </si>
  <si>
    <r>
      <t xml:space="preserve">B220, Součet pracovních úvazků úředníků - skutečný
</t>
    </r>
    <r>
      <rPr>
        <sz val="10"/>
        <color rgb="FFFF0000"/>
        <rFont val="Arial"/>
        <family val="2"/>
        <charset val="238"/>
      </rPr>
      <t>KARTOGRAM</t>
    </r>
  </si>
  <si>
    <r>
      <t xml:space="preserve">Rozdíl v pokrytí území správního obvodu platnou územně plánovací dokumentací v období 31.12.2010 a 31.12.2011
</t>
    </r>
    <r>
      <rPr>
        <sz val="10"/>
        <color rgb="FF0070C0"/>
        <rFont val="Arial"/>
        <family val="2"/>
        <charset val="238"/>
      </rPr>
      <t>0-4,99
5,00-9,99
&gt;=10</t>
    </r>
  </si>
  <si>
    <r>
      <rPr>
        <b/>
        <sz val="10"/>
        <color rgb="FF0070C0"/>
        <rFont val="Arial"/>
        <family val="2"/>
        <charset val="238"/>
      </rPr>
      <t xml:space="preserve">Počet územních plánů a jejich změn, které pořizovaly obce podle § 6 odst. 2 a předaly je útvaru
</t>
    </r>
    <r>
      <rPr>
        <sz val="10"/>
        <color rgb="FF0070C0"/>
        <rFont val="Arial"/>
        <family val="2"/>
        <charset val="238"/>
      </rPr>
      <t>0-4
5-9
10-19
20-29
&gt;=30</t>
    </r>
    <r>
      <rPr>
        <b/>
        <sz val="10"/>
        <color rgb="FF0070C0"/>
        <rFont val="Arial"/>
        <family val="2"/>
        <charset val="238"/>
      </rPr>
      <t xml:space="preserve">
</t>
    </r>
    <r>
      <rPr>
        <sz val="10"/>
        <color rgb="FF0070C0"/>
        <rFont val="Arial"/>
        <family val="2"/>
        <charset val="238"/>
      </rPr>
      <t>Stav k 31.12.2011</t>
    </r>
  </si>
  <si>
    <t>(B109+B110+B112+B113+B115+B116+B118+B119+B121:B130+B141)/B75</t>
  </si>
  <si>
    <t>(B111+B114+B117+B120)/B76</t>
  </si>
  <si>
    <r>
      <rPr>
        <sz val="10"/>
        <color rgb="FF0070C0"/>
        <rFont val="Arial"/>
        <family val="2"/>
        <charset val="238"/>
      </rPr>
      <t>B32+B33+B34</t>
    </r>
    <r>
      <rPr>
        <sz val="10"/>
        <color rgb="FFFF0000"/>
        <rFont val="Arial"/>
        <family val="2"/>
        <charset val="238"/>
      </rPr>
      <t xml:space="preserve">
KARTOGRAM</t>
    </r>
  </si>
  <si>
    <t>rok 2008</t>
  </si>
  <si>
    <r>
      <rPr>
        <sz val="10"/>
        <color rgb="FF0070C0"/>
        <rFont val="Arial"/>
        <family val="2"/>
        <charset val="238"/>
      </rPr>
      <t>(B32+B33+B34)-rok 2008</t>
    </r>
    <r>
      <rPr>
        <sz val="10"/>
        <color rgb="FFFF0000"/>
        <rFont val="Arial"/>
        <family val="2"/>
        <charset val="238"/>
      </rPr>
      <t xml:space="preserve">
KARTOGRAM</t>
    </r>
  </si>
  <si>
    <t>rok 2010</t>
  </si>
  <si>
    <r>
      <rPr>
        <sz val="10"/>
        <color rgb="FF0070C0"/>
        <rFont val="Arial"/>
        <family val="2"/>
        <charset val="238"/>
      </rPr>
      <t>rok 2010-B228</t>
    </r>
    <r>
      <rPr>
        <sz val="10"/>
        <color rgb="FFFF0000"/>
        <rFont val="Arial"/>
        <family val="2"/>
        <charset val="238"/>
      </rPr>
      <t xml:space="preserve">
KARTOGRAM</t>
    </r>
  </si>
  <si>
    <r>
      <t xml:space="preserve">(B109+B110+B112+B113+B115+B116+B118+B119+B121:B130+B141)/(B36+B38)
</t>
    </r>
    <r>
      <rPr>
        <sz val="10"/>
        <color rgb="FFFF0000"/>
        <rFont val="Arial"/>
        <family val="2"/>
        <charset val="238"/>
      </rPr>
      <t>KARTOGRAM</t>
    </r>
  </si>
  <si>
    <r>
      <rPr>
        <b/>
        <sz val="10"/>
        <color rgb="FF0070C0"/>
        <rFont val="Arial"/>
        <family val="2"/>
        <charset val="238"/>
      </rPr>
      <t>Pokrytí území ORP platnou územně plánovací dokumentací</t>
    </r>
    <r>
      <rPr>
        <sz val="10"/>
        <color rgb="FF0070C0"/>
        <rFont val="Arial"/>
        <family val="2"/>
        <charset val="238"/>
      </rPr>
      <t xml:space="preserve">
0-4,99
5,0-39,99
40-59,99
60-79,99
80- 89,99
90-100
Stav k 31.12.2010</t>
    </r>
  </si>
  <si>
    <r>
      <rPr>
        <b/>
        <sz val="10"/>
        <color rgb="FF0070C0"/>
        <rFont val="Arial"/>
        <family val="2"/>
        <charset val="238"/>
      </rPr>
      <t>Pokrytí území ORP platnou územně plánovací dokumentací</t>
    </r>
    <r>
      <rPr>
        <sz val="10"/>
        <color rgb="FF0070C0"/>
        <rFont val="Arial"/>
        <family val="2"/>
        <charset val="238"/>
      </rPr>
      <t xml:space="preserve">
0-4,99
5,0-39,99
40-59,99
60-79,99
80- 89,99
90-100
Stav k 31.12.2011</t>
    </r>
  </si>
  <si>
    <r>
      <t xml:space="preserve">Podíl nevyřízených žádostí obcí o pořízení územně plánovací dokumentace nebo její změny z celkového počtu podaných žádostí
</t>
    </r>
    <r>
      <rPr>
        <sz val="10"/>
        <color rgb="FF0070C0"/>
        <rFont val="Arial"/>
        <family val="2"/>
        <charset val="238"/>
      </rPr>
      <t>0-9
10-19
20-29
30-49
50-69
&gt;=70</t>
    </r>
    <r>
      <rPr>
        <b/>
        <sz val="10"/>
        <color rgb="FF0070C0"/>
        <rFont val="Arial"/>
        <family val="2"/>
        <charset val="238"/>
      </rPr>
      <t xml:space="preserve">
</t>
    </r>
    <r>
      <rPr>
        <sz val="10"/>
        <color rgb="FF0070C0"/>
        <rFont val="Arial"/>
        <family val="2"/>
        <charset val="238"/>
      </rPr>
      <t>Stav k 31.12.2011</t>
    </r>
  </si>
  <si>
    <r>
      <rPr>
        <b/>
        <sz val="10"/>
        <color rgb="FF0070C0"/>
        <rFont val="Arial"/>
        <family val="2"/>
        <charset val="238"/>
      </rPr>
      <t xml:space="preserve">Počet zaměstnanců ÚÚP </t>
    </r>
    <r>
      <rPr>
        <sz val="10"/>
        <color rgb="FF0070C0"/>
        <rFont val="Arial"/>
        <family val="2"/>
        <charset val="238"/>
      </rPr>
      <t xml:space="preserve">
&lt;1,1
&gt;=1,1 a &lt;2,1
&gt;=2,1
Stav k 31.12.2018</t>
    </r>
  </si>
  <si>
    <r>
      <rPr>
        <b/>
        <sz val="10"/>
        <color rgb="FF0070C0"/>
        <rFont val="Arial"/>
        <family val="2"/>
        <charset val="238"/>
      </rPr>
      <t>Počet zaměstnanců ÚÚP</t>
    </r>
    <r>
      <rPr>
        <sz val="10"/>
        <color rgb="FF0070C0"/>
        <rFont val="Arial"/>
        <family val="2"/>
        <charset val="238"/>
      </rPr>
      <t xml:space="preserve">
&lt;1,1
&gt;=1,1 a &lt;2,1
&gt;=2,1
Stav k 31.12.2011</t>
    </r>
  </si>
  <si>
    <r>
      <t xml:space="preserve">Rozdíl počtu  zaměstnanců ÚÚP v období 31.12.2008 a 31.12.2011
</t>
    </r>
    <r>
      <rPr>
        <sz val="10"/>
        <color rgb="FF0070C0"/>
        <rFont val="Arial"/>
        <family val="2"/>
        <charset val="238"/>
      </rPr>
      <t>&lt; 0
=0
&gt;=1 a &lt;5
&gt;=5 a &lt;10
&gt;=10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</si>
</sst>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charset val="238"/>
      <scheme val="minor"/>
    </font>
    <font>
      <sz val="12"/>
      <name val="Times New Roman"/>
      <charset val="238"/>
    </font>
    <font>
      <sz val="10"/>
      <name val="Arial"/>
      <family val="2"/>
      <charset val="238"/>
    </font>
    <font>
      <sz val="12"/>
      <name val="Times New Roman"/>
      <family val="1"/>
      <charset val="238"/>
    </font>
    <font>
      <u/>
      <sz val="12"/>
      <color indexed="12"/>
      <name val="Times New Roman"/>
      <family val="1"/>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sz val="11"/>
      <color rgb="FF9C0006"/>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8"/>
      <color theme="3"/>
      <name val="Cambria"/>
      <family val="2"/>
      <charset val="238"/>
      <scheme val="maj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b/>
      <sz val="10"/>
      <color theme="1"/>
      <name val="Arial"/>
      <family val="2"/>
      <charset val="238"/>
    </font>
    <font>
      <sz val="10"/>
      <color rgb="FF0070C0"/>
      <name val="Arial"/>
      <family val="2"/>
      <charset val="238"/>
    </font>
    <font>
      <sz val="10"/>
      <color theme="1"/>
      <name val="Arial"/>
      <family val="2"/>
      <charset val="238"/>
    </font>
    <font>
      <b/>
      <sz val="10"/>
      <color rgb="FF0070C0"/>
      <name val="Arial"/>
      <family val="2"/>
      <charset val="238"/>
    </font>
    <font>
      <i/>
      <sz val="10"/>
      <color rgb="FF0070C0"/>
      <name val="Arial"/>
      <family val="2"/>
      <charset val="238"/>
    </font>
    <font>
      <i/>
      <sz val="10"/>
      <color rgb="FFFF0000"/>
      <name val="Arial"/>
      <family val="2"/>
      <charset val="238"/>
    </font>
    <font>
      <sz val="10"/>
      <color rgb="FFFF0000"/>
      <name val="Arial"/>
      <family val="2"/>
      <charset val="23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C99"/>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1">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0" borderId="3" applyNumberFormat="0" applyFill="0" applyAlignment="0" applyProtection="0"/>
    <xf numFmtId="0" fontId="7" fillId="0" borderId="3" applyNumberFormat="0" applyFill="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8" fillId="20" borderId="0" applyNumberFormat="0" applyBorder="0" applyAlignment="0" applyProtection="0"/>
    <xf numFmtId="0" fontId="8" fillId="20" borderId="0" applyNumberFormat="0" applyBorder="0" applyAlignment="0" applyProtection="0"/>
    <xf numFmtId="0" fontId="9" fillId="21" borderId="4" applyNumberFormat="0" applyAlignment="0" applyProtection="0"/>
    <xf numFmtId="0" fontId="9" fillId="21" borderId="4" applyNumberFormat="0" applyAlignment="0" applyProtection="0"/>
    <xf numFmtId="0" fontId="10" fillId="0" borderId="5"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 fillId="0" borderId="0"/>
    <xf numFmtId="0" fontId="3" fillId="0" borderId="0"/>
    <xf numFmtId="0" fontId="3" fillId="0" borderId="0"/>
    <xf numFmtId="0" fontId="5" fillId="0" borderId="0"/>
    <xf numFmtId="0" fontId="3" fillId="0" borderId="0"/>
    <xf numFmtId="0" fontId="1" fillId="0" borderId="0"/>
    <xf numFmtId="0" fontId="3" fillId="0" borderId="0"/>
    <xf numFmtId="0" fontId="3" fillId="0" borderId="0"/>
    <xf numFmtId="0" fontId="3" fillId="0" borderId="0"/>
    <xf numFmtId="0" fontId="5" fillId="23" borderId="8" applyNumberFormat="0" applyFont="0" applyAlignment="0" applyProtection="0"/>
    <xf numFmtId="0" fontId="5" fillId="23" borderId="8" applyNumberFormat="0" applyFont="0" applyAlignment="0" applyProtection="0"/>
    <xf numFmtId="0" fontId="15" fillId="0" borderId="9" applyNumberFormat="0" applyFill="0" applyAlignment="0" applyProtection="0"/>
    <xf numFmtId="0" fontId="15" fillId="0" borderId="9" applyNumberFormat="0" applyFill="0" applyAlignment="0" applyProtection="0"/>
    <xf numFmtId="0" fontId="16" fillId="24" borderId="0" applyNumberFormat="0" applyBorder="0" applyAlignment="0" applyProtection="0"/>
    <xf numFmtId="0" fontId="16" fillId="24"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5" borderId="10" applyNumberFormat="0" applyAlignment="0" applyProtection="0"/>
    <xf numFmtId="0" fontId="18" fillId="25" borderId="10" applyNumberFormat="0" applyAlignment="0" applyProtection="0"/>
    <xf numFmtId="0" fontId="19" fillId="26" borderId="10" applyNumberFormat="0" applyAlignment="0" applyProtection="0"/>
    <xf numFmtId="0" fontId="19" fillId="26" borderId="10" applyNumberFormat="0" applyAlignment="0" applyProtection="0"/>
    <xf numFmtId="0" fontId="20" fillId="26" borderId="11" applyNumberFormat="0" applyAlignment="0" applyProtection="0"/>
    <xf numFmtId="0" fontId="20" fillId="26" borderId="11"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cellStyleXfs>
  <cellXfs count="69">
    <xf numFmtId="0" fontId="0" fillId="0" borderId="0" xfId="0"/>
    <xf numFmtId="0" fontId="22" fillId="0" borderId="0" xfId="0" applyFont="1" applyAlignment="1">
      <alignment vertical="top"/>
    </xf>
    <xf numFmtId="49" fontId="24" fillId="0" borderId="0" xfId="0" applyNumberFormat="1" applyFont="1" applyAlignment="1">
      <alignment vertical="top"/>
    </xf>
    <xf numFmtId="0" fontId="24" fillId="0" borderId="0" xfId="0" applyFont="1" applyAlignment="1">
      <alignment horizontal="center" vertical="top"/>
    </xf>
    <xf numFmtId="0" fontId="23" fillId="33" borderId="2" xfId="0" applyFont="1" applyFill="1" applyBorder="1" applyAlignment="1">
      <alignment horizontal="center" vertical="top" wrapText="1"/>
    </xf>
    <xf numFmtId="0" fontId="23" fillId="34" borderId="2" xfId="0" applyFont="1" applyFill="1" applyBorder="1" applyAlignment="1">
      <alignment horizontal="center" vertical="top" wrapText="1"/>
    </xf>
    <xf numFmtId="49" fontId="24" fillId="0" borderId="0" xfId="0" applyNumberFormat="1" applyFont="1" applyAlignment="1">
      <alignment horizontal="right" vertical="top"/>
    </xf>
    <xf numFmtId="2" fontId="2" fillId="0" borderId="2" xfId="56" applyNumberFormat="1" applyFont="1" applyFill="1" applyBorder="1" applyAlignment="1">
      <alignment vertical="top"/>
    </xf>
    <xf numFmtId="0" fontId="24" fillId="0" borderId="0" xfId="0" applyFont="1" applyFill="1" applyAlignment="1">
      <alignment vertical="top"/>
    </xf>
    <xf numFmtId="49" fontId="23" fillId="33" borderId="2" xfId="0" applyNumberFormat="1" applyFont="1" applyFill="1" applyBorder="1" applyAlignment="1">
      <alignment horizontal="right" vertical="top" wrapText="1"/>
    </xf>
    <xf numFmtId="49" fontId="23" fillId="33" borderId="2" xfId="0" applyNumberFormat="1" applyFont="1" applyFill="1" applyBorder="1" applyAlignment="1">
      <alignment horizontal="center" vertical="top" wrapText="1"/>
    </xf>
    <xf numFmtId="0" fontId="23" fillId="33" borderId="2" xfId="0" applyFont="1" applyFill="1" applyBorder="1" applyAlignment="1">
      <alignment horizontal="left" vertical="top" wrapText="1"/>
    </xf>
    <xf numFmtId="0" fontId="24" fillId="0" borderId="0" xfId="0" applyFont="1" applyAlignment="1">
      <alignment vertical="top"/>
    </xf>
    <xf numFmtId="0" fontId="23" fillId="35" borderId="2" xfId="0" applyFont="1" applyFill="1" applyBorder="1" applyAlignment="1">
      <alignment horizontal="left" vertical="top" wrapText="1"/>
    </xf>
    <xf numFmtId="0" fontId="23" fillId="35" borderId="2" xfId="0" applyFont="1" applyFill="1" applyBorder="1" applyAlignment="1">
      <alignment horizontal="center" vertical="top" wrapText="1"/>
    </xf>
    <xf numFmtId="0" fontId="24" fillId="0" borderId="2" xfId="0" applyFont="1" applyFill="1" applyBorder="1" applyAlignment="1">
      <alignment vertical="top" wrapText="1"/>
    </xf>
    <xf numFmtId="0" fontId="23" fillId="34" borderId="2" xfId="0" applyFont="1" applyFill="1" applyBorder="1" applyAlignment="1">
      <alignment horizontal="left" vertical="top" wrapText="1"/>
    </xf>
    <xf numFmtId="0" fontId="24" fillId="0" borderId="0" xfId="0" applyFont="1" applyFill="1" applyBorder="1" applyAlignment="1">
      <alignment vertical="top"/>
    </xf>
    <xf numFmtId="49" fontId="23" fillId="33" borderId="2" xfId="0" applyNumberFormat="1" applyFont="1" applyFill="1" applyBorder="1" applyAlignment="1">
      <alignment horizontal="left" vertical="top" wrapText="1"/>
    </xf>
    <xf numFmtId="49" fontId="24" fillId="0" borderId="2" xfId="0" applyNumberFormat="1" applyFont="1" applyFill="1" applyBorder="1" applyAlignment="1">
      <alignment horizontal="right" vertical="top" wrapText="1"/>
    </xf>
    <xf numFmtId="0" fontId="24" fillId="36" borderId="2" xfId="0" applyFont="1" applyFill="1" applyBorder="1" applyAlignment="1">
      <alignment vertical="top" wrapText="1"/>
    </xf>
    <xf numFmtId="49" fontId="24" fillId="0" borderId="2" xfId="0" applyNumberFormat="1" applyFont="1" applyFill="1" applyBorder="1" applyAlignment="1">
      <alignment vertical="top" wrapText="1"/>
    </xf>
    <xf numFmtId="9" fontId="24" fillId="0" borderId="2" xfId="0" applyNumberFormat="1" applyFont="1" applyFill="1" applyBorder="1" applyAlignment="1">
      <alignment vertical="top" wrapText="1"/>
    </xf>
    <xf numFmtId="3" fontId="24" fillId="0" borderId="2" xfId="0" applyNumberFormat="1" applyFont="1" applyFill="1" applyBorder="1" applyAlignment="1">
      <alignment vertical="top" wrapText="1"/>
    </xf>
    <xf numFmtId="16" fontId="24" fillId="0" borderId="2" xfId="0" applyNumberFormat="1" applyFont="1" applyFill="1" applyBorder="1" applyAlignment="1">
      <alignment vertical="top" wrapText="1"/>
    </xf>
    <xf numFmtId="10" fontId="24" fillId="0" borderId="2" xfId="0" applyNumberFormat="1" applyFont="1" applyFill="1" applyBorder="1" applyAlignment="1">
      <alignment vertical="top" wrapText="1"/>
    </xf>
    <xf numFmtId="0" fontId="24" fillId="37" borderId="2" xfId="0" applyFont="1" applyFill="1" applyBorder="1" applyAlignment="1">
      <alignment vertical="top" wrapText="1"/>
    </xf>
    <xf numFmtId="0" fontId="22" fillId="38" borderId="2" xfId="0" applyFont="1" applyFill="1" applyBorder="1" applyAlignment="1">
      <alignment vertical="top"/>
    </xf>
    <xf numFmtId="0" fontId="23" fillId="38" borderId="2" xfId="0" applyFont="1" applyFill="1" applyBorder="1" applyAlignment="1">
      <alignment horizontal="center" vertical="top" wrapText="1"/>
    </xf>
    <xf numFmtId="2" fontId="24" fillId="0" borderId="15" xfId="0" applyNumberFormat="1" applyFont="1" applyFill="1" applyBorder="1" applyAlignment="1">
      <alignment vertical="top"/>
    </xf>
    <xf numFmtId="0" fontId="23" fillId="38" borderId="15" xfId="0" applyFont="1" applyFill="1" applyBorder="1" applyAlignment="1">
      <alignment horizontal="left" vertical="top" wrapText="1"/>
    </xf>
    <xf numFmtId="0" fontId="22" fillId="38" borderId="15" xfId="0" applyFont="1" applyFill="1" applyBorder="1" applyAlignment="1">
      <alignment vertical="top"/>
    </xf>
    <xf numFmtId="0" fontId="24" fillId="0" borderId="2" xfId="0" applyFont="1" applyBorder="1" applyAlignment="1">
      <alignment horizontal="center" vertical="top"/>
    </xf>
    <xf numFmtId="2" fontId="24" fillId="0" borderId="2" xfId="0" applyNumberFormat="1" applyFont="1" applyFill="1" applyBorder="1" applyAlignment="1">
      <alignment vertical="top"/>
    </xf>
    <xf numFmtId="0" fontId="24" fillId="0" borderId="2" xfId="0" applyFont="1" applyFill="1" applyBorder="1" applyAlignment="1">
      <alignment horizontal="center" vertical="top"/>
    </xf>
    <xf numFmtId="0" fontId="24" fillId="0" borderId="2" xfId="0" applyFont="1" applyFill="1" applyBorder="1" applyAlignment="1">
      <alignment horizontal="center" vertical="top" wrapText="1"/>
    </xf>
    <xf numFmtId="1" fontId="2" fillId="0" borderId="2" xfId="62" applyNumberFormat="1" applyFont="1" applyFill="1" applyBorder="1" applyAlignment="1">
      <alignment horizontal="center" vertical="top"/>
    </xf>
    <xf numFmtId="1" fontId="24" fillId="0" borderId="2" xfId="0" applyNumberFormat="1" applyFont="1" applyFill="1" applyBorder="1" applyAlignment="1">
      <alignment horizontal="center" vertical="top" wrapText="1"/>
    </xf>
    <xf numFmtId="2" fontId="2" fillId="0" borderId="2" xfId="56" applyNumberFormat="1" applyFont="1" applyBorder="1" applyAlignment="1">
      <alignment vertical="top"/>
    </xf>
    <xf numFmtId="0" fontId="28" fillId="38" borderId="2" xfId="0" applyFont="1" applyFill="1" applyBorder="1" applyAlignment="1">
      <alignment horizontal="center" vertical="top" wrapText="1"/>
    </xf>
    <xf numFmtId="2" fontId="2" fillId="0" borderId="2" xfId="62" applyNumberFormat="1" applyFont="1" applyFill="1" applyBorder="1" applyAlignment="1">
      <alignment horizontal="center" vertical="top"/>
    </xf>
    <xf numFmtId="0" fontId="25" fillId="38" borderId="2" xfId="0" applyFont="1" applyFill="1" applyBorder="1" applyAlignment="1">
      <alignment horizontal="left" vertical="top"/>
    </xf>
    <xf numFmtId="0" fontId="23" fillId="0" borderId="0" xfId="0" applyFont="1" applyFill="1" applyAlignment="1">
      <alignment vertical="top"/>
    </xf>
    <xf numFmtId="0" fontId="24" fillId="35" borderId="2" xfId="0" applyFont="1" applyFill="1" applyBorder="1" applyAlignment="1">
      <alignment horizontal="left" vertical="top" wrapText="1"/>
    </xf>
    <xf numFmtId="0" fontId="23" fillId="33" borderId="2" xfId="0" applyFont="1" applyFill="1" applyBorder="1" applyAlignment="1">
      <alignment vertical="top"/>
    </xf>
    <xf numFmtId="1" fontId="2" fillId="0" borderId="2" xfId="61" applyNumberFormat="1" applyFont="1" applyFill="1" applyBorder="1" applyAlignment="1">
      <alignment vertical="top"/>
    </xf>
    <xf numFmtId="0" fontId="23" fillId="38" borderId="2" xfId="0" applyFont="1" applyFill="1" applyBorder="1" applyAlignment="1">
      <alignment horizontal="left" vertical="top" wrapText="1"/>
    </xf>
    <xf numFmtId="0" fontId="25" fillId="38" borderId="2" xfId="0" applyFont="1" applyFill="1" applyBorder="1" applyAlignment="1">
      <alignment horizontal="left" vertical="top" wrapText="1"/>
    </xf>
    <xf numFmtId="0" fontId="23" fillId="38" borderId="2" xfId="96" applyFont="1" applyFill="1" applyBorder="1" applyAlignment="1">
      <alignment horizontal="left" vertical="top" wrapText="1"/>
    </xf>
    <xf numFmtId="0" fontId="23" fillId="38" borderId="2" xfId="96" applyFont="1" applyFill="1" applyBorder="1" applyAlignment="1">
      <alignment vertical="top" wrapText="1"/>
    </xf>
    <xf numFmtId="1" fontId="24" fillId="0" borderId="2" xfId="0" applyNumberFormat="1" applyFont="1" applyFill="1" applyBorder="1" applyAlignment="1">
      <alignment vertical="top"/>
    </xf>
    <xf numFmtId="164" fontId="24" fillId="0" borderId="2" xfId="0" applyNumberFormat="1" applyFont="1" applyBorder="1" applyAlignment="1">
      <alignment vertical="top"/>
    </xf>
    <xf numFmtId="0" fontId="25" fillId="33" borderId="1" xfId="0" applyFont="1" applyFill="1" applyBorder="1" applyAlignment="1">
      <alignment vertical="top"/>
    </xf>
    <xf numFmtId="0" fontId="23" fillId="33" borderId="12" xfId="0" applyFont="1" applyFill="1" applyBorder="1" applyAlignment="1">
      <alignment vertical="top"/>
    </xf>
    <xf numFmtId="0" fontId="25" fillId="33" borderId="2" xfId="0" applyFont="1" applyFill="1" applyBorder="1" applyAlignment="1">
      <alignment horizontal="left" vertical="top" wrapText="1"/>
    </xf>
    <xf numFmtId="0" fontId="24" fillId="33" borderId="2" xfId="0" applyFont="1" applyFill="1" applyBorder="1" applyAlignment="1">
      <alignment horizontal="left" vertical="top"/>
    </xf>
    <xf numFmtId="0" fontId="22" fillId="33" borderId="2" xfId="0" applyFont="1" applyFill="1" applyBorder="1" applyAlignment="1">
      <alignment horizontal="left" vertical="top" wrapText="1"/>
    </xf>
    <xf numFmtId="49" fontId="22" fillId="33" borderId="2" xfId="0" applyNumberFormat="1" applyFont="1" applyFill="1" applyBorder="1" applyAlignment="1">
      <alignment horizontal="left" vertical="top" wrapText="1"/>
    </xf>
    <xf numFmtId="0" fontId="22" fillId="0" borderId="2" xfId="0" applyFont="1" applyBorder="1" applyAlignment="1">
      <alignment horizontal="left" vertical="top" wrapText="1"/>
    </xf>
    <xf numFmtId="0" fontId="24" fillId="0" borderId="2" xfId="0" applyFont="1" applyBorder="1" applyAlignment="1">
      <alignment horizontal="left" vertical="top" wrapText="1"/>
    </xf>
    <xf numFmtId="0" fontId="24" fillId="33" borderId="2" xfId="0" applyFont="1" applyFill="1" applyBorder="1" applyAlignment="1">
      <alignment horizontal="left" vertical="top" wrapText="1"/>
    </xf>
    <xf numFmtId="0" fontId="25" fillId="38" borderId="15" xfId="0" applyFont="1" applyFill="1" applyBorder="1" applyAlignment="1">
      <alignment horizontal="left" vertical="top"/>
    </xf>
    <xf numFmtId="0" fontId="24" fillId="0" borderId="13" xfId="0" applyFont="1" applyBorder="1" applyAlignment="1">
      <alignment vertical="top"/>
    </xf>
    <xf numFmtId="0" fontId="24" fillId="0" borderId="14" xfId="0" applyFont="1" applyBorder="1" applyAlignment="1">
      <alignment vertical="top"/>
    </xf>
    <xf numFmtId="0" fontId="25" fillId="38" borderId="15" xfId="0" applyFont="1" applyFill="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5" fillId="34" borderId="2" xfId="0" applyFont="1" applyFill="1" applyBorder="1" applyAlignment="1">
      <alignment horizontal="left" vertical="top" wrapText="1"/>
    </xf>
    <xf numFmtId="0" fontId="22" fillId="34" borderId="2" xfId="0" applyFont="1" applyFill="1" applyBorder="1" applyAlignment="1">
      <alignment horizontal="left" vertical="top" wrapText="1"/>
    </xf>
  </cellXfs>
  <cellStyles count="111">
    <cellStyle name="20 % – Zvýraznění1" xfId="1" builtinId="30" customBuiltin="1"/>
    <cellStyle name="20 % – Zvýraznění1 2" xfId="2"/>
    <cellStyle name="20 % – Zvýraznění2" xfId="3" builtinId="34" customBuiltin="1"/>
    <cellStyle name="20 % – Zvýraznění2 2" xfId="4"/>
    <cellStyle name="20 % – Zvýraznění3" xfId="5" builtinId="38" customBuiltin="1"/>
    <cellStyle name="20 % – Zvýraznění3 2" xfId="6"/>
    <cellStyle name="20 % – Zvýraznění4" xfId="7" builtinId="42" customBuiltin="1"/>
    <cellStyle name="20 % – Zvýraznění4 2" xfId="8"/>
    <cellStyle name="20 % – Zvýraznění5" xfId="9" builtinId="46" customBuiltin="1"/>
    <cellStyle name="20 % – Zvýraznění5 2" xfId="10"/>
    <cellStyle name="20 % – Zvýraznění6" xfId="11" builtinId="50" customBuiltin="1"/>
    <cellStyle name="20 % – Zvýraznění6 2" xfId="12"/>
    <cellStyle name="40 % – Zvýraznění1" xfId="13" builtinId="31" customBuiltin="1"/>
    <cellStyle name="40 % – Zvýraznění1 2" xfId="14"/>
    <cellStyle name="40 % – Zvýraznění2" xfId="15" builtinId="35" customBuiltin="1"/>
    <cellStyle name="40 % – Zvýraznění2 2" xfId="16"/>
    <cellStyle name="40 % – Zvýraznění3" xfId="17" builtinId="39" customBuiltin="1"/>
    <cellStyle name="40 % – Zvýraznění3 2" xfId="18"/>
    <cellStyle name="40 % – Zvýraznění4" xfId="19" builtinId="43" customBuiltin="1"/>
    <cellStyle name="40 % – Zvýraznění4 2" xfId="20"/>
    <cellStyle name="40 % – Zvýraznění5" xfId="21" builtinId="47" customBuiltin="1"/>
    <cellStyle name="40 % – Zvýraznění5 2" xfId="22"/>
    <cellStyle name="40 % – Zvýraznění6" xfId="23" builtinId="51" customBuiltin="1"/>
    <cellStyle name="40 % – Zvýraznění6 2" xfId="24"/>
    <cellStyle name="60 % – Zvýraznění1" xfId="25" builtinId="32" customBuiltin="1"/>
    <cellStyle name="60 % – Zvýraznění1 2" xfId="26"/>
    <cellStyle name="60 % – Zvýraznění2" xfId="27" builtinId="36" customBuiltin="1"/>
    <cellStyle name="60 % – Zvýraznění2 2" xfId="28"/>
    <cellStyle name="60 % – Zvýraznění3" xfId="29" builtinId="40" customBuiltin="1"/>
    <cellStyle name="60 % – Zvýraznění3 2" xfId="30"/>
    <cellStyle name="60 % – Zvýraznění4" xfId="31" builtinId="44" customBuiltin="1"/>
    <cellStyle name="60 % – Zvýraznění4 2" xfId="32"/>
    <cellStyle name="60 % – Zvýraznění5" xfId="33" builtinId="48" customBuiltin="1"/>
    <cellStyle name="60 % – Zvýraznění5 2" xfId="34"/>
    <cellStyle name="60 % – Zvýraznění6" xfId="35" builtinId="52" customBuiltin="1"/>
    <cellStyle name="60 % – Zvýraznění6 2" xfId="36"/>
    <cellStyle name="Celkem" xfId="37" builtinId="25" customBuiltin="1"/>
    <cellStyle name="Celkem 2" xfId="38"/>
    <cellStyle name="Hypertextový odkaz 2" xfId="39"/>
    <cellStyle name="Hypertextový odkaz 2 2" xfId="40"/>
    <cellStyle name="Chybně" xfId="41" builtinId="27" customBuiltin="1"/>
    <cellStyle name="Chybně 2" xfId="42"/>
    <cellStyle name="Kontrolní buňka" xfId="43" builtinId="23" customBuiltin="1"/>
    <cellStyle name="Kontrolní buňka 2" xfId="44"/>
    <cellStyle name="Nadpis 1" xfId="45" builtinId="16" customBuiltin="1"/>
    <cellStyle name="Nadpis 1 2" xfId="46"/>
    <cellStyle name="Nadpis 2" xfId="47" builtinId="17" customBuiltin="1"/>
    <cellStyle name="Nadpis 2 2" xfId="48"/>
    <cellStyle name="Nadpis 3" xfId="49" builtinId="18" customBuiltin="1"/>
    <cellStyle name="Nadpis 3 2" xfId="50"/>
    <cellStyle name="Nadpis 4" xfId="51" builtinId="19" customBuiltin="1"/>
    <cellStyle name="Nadpis 4 2" xfId="52"/>
    <cellStyle name="Název" xfId="53" builtinId="15" customBuiltin="1"/>
    <cellStyle name="Neutrální" xfId="54" builtinId="28" customBuiltin="1"/>
    <cellStyle name="Neutrální 2" xfId="55"/>
    <cellStyle name="Normální" xfId="0" builtinId="0"/>
    <cellStyle name="Normální 2" xfId="56"/>
    <cellStyle name="Normální 2 2" xfId="57"/>
    <cellStyle name="Normální 2 2 2" xfId="97"/>
    <cellStyle name="Normální 3" xfId="58"/>
    <cellStyle name="Normální 3 2" xfId="98"/>
    <cellStyle name="Normální 4" xfId="59"/>
    <cellStyle name="Normální 5" xfId="60"/>
    <cellStyle name="Normální 5 2" xfId="99"/>
    <cellStyle name="Normální 6" xfId="61"/>
    <cellStyle name="Normální 6 2" xfId="62"/>
    <cellStyle name="Normální 6 2 2" xfId="102"/>
    <cellStyle name="Normální 6 3" xfId="63"/>
    <cellStyle name="Normální 6 3 2" xfId="64"/>
    <cellStyle name="Normální 6 3 2 2" xfId="104"/>
    <cellStyle name="Normální 6 3 3" xfId="103"/>
    <cellStyle name="Normální 6 4" xfId="94"/>
    <cellStyle name="Normální 6 4 2" xfId="106"/>
    <cellStyle name="Normální 6 4 3" xfId="101"/>
    <cellStyle name="Normální 6 5" xfId="108"/>
    <cellStyle name="Normální 6 5 2" xfId="110"/>
    <cellStyle name="Normální 7" xfId="93"/>
    <cellStyle name="Normální 7 2" xfId="95"/>
    <cellStyle name="Normální 7 2 2" xfId="105"/>
    <cellStyle name="Normální 7 3" xfId="100"/>
    <cellStyle name="Normální 8" xfId="96"/>
    <cellStyle name="Normální 9" xfId="107"/>
    <cellStyle name="Normální 9 2" xfId="109"/>
    <cellStyle name="Poznámka" xfId="65" builtinId="10" customBuiltin="1"/>
    <cellStyle name="Poznámka 2" xfId="66"/>
    <cellStyle name="Propojená buňka" xfId="67" builtinId="24" customBuiltin="1"/>
    <cellStyle name="Propojená buňka 2" xfId="68"/>
    <cellStyle name="Správně" xfId="69" builtinId="26" customBuiltin="1"/>
    <cellStyle name="Správně 2" xfId="70"/>
    <cellStyle name="Text upozornění" xfId="71" builtinId="11" customBuiltin="1"/>
    <cellStyle name="Text upozornění 2" xfId="72"/>
    <cellStyle name="Vstup" xfId="73" builtinId="20" customBuiltin="1"/>
    <cellStyle name="Vstup 2" xfId="74"/>
    <cellStyle name="Výpočet" xfId="75" builtinId="22" customBuiltin="1"/>
    <cellStyle name="Výpočet 2" xfId="76"/>
    <cellStyle name="Výstup" xfId="77" builtinId="21" customBuiltin="1"/>
    <cellStyle name="Výstup 2" xfId="78"/>
    <cellStyle name="Vysvětlující text" xfId="79" builtinId="53" customBuiltin="1"/>
    <cellStyle name="Vysvětlující text 2" xfId="80"/>
    <cellStyle name="Zvýraznění 1" xfId="81" builtinId="29" customBuiltin="1"/>
    <cellStyle name="Zvýraznění 1 2" xfId="82"/>
    <cellStyle name="Zvýraznění 2" xfId="83" builtinId="33" customBuiltin="1"/>
    <cellStyle name="Zvýraznění 2 2" xfId="84"/>
    <cellStyle name="Zvýraznění 3" xfId="85" builtinId="37" customBuiltin="1"/>
    <cellStyle name="Zvýraznění 3 2" xfId="86"/>
    <cellStyle name="Zvýraznění 4" xfId="87" builtinId="41" customBuiltin="1"/>
    <cellStyle name="Zvýraznění 4 2" xfId="88"/>
    <cellStyle name="Zvýraznění 5" xfId="89" builtinId="45" customBuiltin="1"/>
    <cellStyle name="Zvýraznění 5 2" xfId="90"/>
    <cellStyle name="Zvýraznění 6" xfId="91" builtinId="49" customBuiltin="1"/>
    <cellStyle name="Zvýraznění 6 2" xfId="92"/>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B13"/>
  <sheetViews>
    <sheetView showGridLines="0" tabSelected="1" zoomScaleNormal="100" workbookViewId="0">
      <selection sqref="A1:A2"/>
    </sheetView>
  </sheetViews>
  <sheetFormatPr defaultColWidth="36.5703125" defaultRowHeight="12.75" x14ac:dyDescent="0.25"/>
  <cols>
    <col min="1" max="1" width="8.85546875" style="42" bestFit="1" customWidth="1"/>
    <col min="2" max="2" width="17.42578125" style="12" bestFit="1" customWidth="1"/>
    <col min="3" max="3" width="35.42578125" style="12" bestFit="1" customWidth="1"/>
    <col min="4" max="4" width="27.42578125" style="12" bestFit="1" customWidth="1"/>
    <col min="5" max="5" width="12.28515625" style="6" bestFit="1" customWidth="1"/>
    <col min="6" max="6" width="17.85546875" style="12" customWidth="1"/>
    <col min="7" max="7" width="9.140625" style="12" bestFit="1" customWidth="1"/>
    <col min="8" max="8" width="10.140625" style="12" bestFit="1" customWidth="1"/>
    <col min="9" max="9" width="35.85546875" style="12" bestFit="1" customWidth="1"/>
    <col min="10" max="10" width="36.7109375" style="12" bestFit="1" customWidth="1"/>
    <col min="11" max="11" width="22.5703125" style="12" bestFit="1" customWidth="1"/>
    <col min="12" max="12" width="21" style="12" bestFit="1" customWidth="1"/>
    <col min="13" max="13" width="10.42578125" style="12" customWidth="1"/>
    <col min="14" max="14" width="18.42578125" style="12" bestFit="1" customWidth="1"/>
    <col min="15" max="15" width="33.140625" style="12" bestFit="1" customWidth="1"/>
    <col min="16" max="16" width="36.7109375" style="2" bestFit="1" customWidth="1"/>
    <col min="17" max="17" width="27.85546875" style="12" bestFit="1" customWidth="1"/>
    <col min="18" max="18" width="24" style="12" bestFit="1" customWidth="1"/>
    <col min="19" max="19" width="10.7109375" style="12" bestFit="1" customWidth="1"/>
    <col min="20" max="20" width="20" style="12" bestFit="1" customWidth="1"/>
    <col min="21" max="21" width="34" style="12" bestFit="1" customWidth="1"/>
    <col min="22" max="22" width="36.140625" style="12" bestFit="1" customWidth="1"/>
    <col min="23" max="23" width="25.42578125" style="12" bestFit="1" customWidth="1"/>
    <col min="24" max="24" width="24" style="12" bestFit="1" customWidth="1"/>
    <col min="25" max="25" width="14.42578125" style="12" bestFit="1" customWidth="1"/>
    <col min="26" max="26" width="18.28515625" style="12" bestFit="1" customWidth="1"/>
    <col min="27" max="27" width="31.140625" style="12" bestFit="1" customWidth="1"/>
    <col min="28" max="28" width="23.140625" style="12" bestFit="1" customWidth="1"/>
    <col min="29" max="29" width="21.7109375" style="12" bestFit="1" customWidth="1"/>
    <col min="30" max="30" width="9" style="12" bestFit="1" customWidth="1"/>
    <col min="31" max="31" width="19.42578125" style="12" bestFit="1" customWidth="1"/>
    <col min="32" max="32" width="33.140625" style="12" bestFit="1" customWidth="1"/>
    <col min="33" max="33" width="12.7109375" style="8" customWidth="1"/>
    <col min="34" max="34" width="19.42578125" style="12" customWidth="1"/>
    <col min="35" max="35" width="8.7109375" style="12" bestFit="1" customWidth="1"/>
    <col min="36" max="36" width="8.5703125" style="12" customWidth="1"/>
    <col min="37" max="37" width="12.85546875" style="12" bestFit="1" customWidth="1"/>
    <col min="38" max="38" width="12.7109375" style="12" customWidth="1"/>
    <col min="39" max="40" width="23" style="12" bestFit="1" customWidth="1"/>
    <col min="41" max="41" width="18.140625" style="12" customWidth="1"/>
    <col min="42" max="42" width="16.28515625" style="12" customWidth="1"/>
    <col min="43" max="43" width="11.7109375" style="12" customWidth="1"/>
    <col min="44" max="44" width="11.42578125" style="12" customWidth="1"/>
    <col min="45" max="46" width="17.140625" style="12" bestFit="1" customWidth="1"/>
    <col min="47" max="48" width="13.5703125" style="12" bestFit="1" customWidth="1"/>
    <col min="49" max="49" width="13" style="12" bestFit="1" customWidth="1"/>
    <col min="50" max="50" width="17.85546875" style="12" customWidth="1"/>
    <col min="51" max="51" width="18" style="12" bestFit="1" customWidth="1"/>
    <col min="52" max="52" width="13" style="12" bestFit="1" customWidth="1"/>
    <col min="53" max="53" width="14.7109375" style="12" customWidth="1"/>
    <col min="54" max="54" width="10.5703125" style="12" bestFit="1" customWidth="1"/>
    <col min="55" max="55" width="9.140625" style="12" bestFit="1" customWidth="1"/>
    <col min="56" max="56" width="7.7109375" style="12" bestFit="1" customWidth="1"/>
    <col min="57" max="57" width="14" style="12" bestFit="1" customWidth="1"/>
    <col min="58" max="58" width="15" style="12" bestFit="1" customWidth="1"/>
    <col min="59" max="59" width="7.5703125" style="12" bestFit="1" customWidth="1"/>
    <col min="60" max="60" width="22.7109375" style="12" bestFit="1" customWidth="1"/>
    <col min="61" max="61" width="7.42578125" style="12" customWidth="1"/>
    <col min="62" max="62" width="8.5703125" style="12" bestFit="1" customWidth="1"/>
    <col min="63" max="63" width="7.5703125" style="12" bestFit="1" customWidth="1"/>
    <col min="64" max="64" width="9" style="12" bestFit="1" customWidth="1"/>
    <col min="65" max="65" width="6.7109375" style="12" customWidth="1"/>
    <col min="66" max="68" width="7.5703125" style="12" bestFit="1" customWidth="1"/>
    <col min="69" max="69" width="10" style="12" bestFit="1" customWidth="1"/>
    <col min="70" max="70" width="19.85546875" style="12" bestFit="1" customWidth="1"/>
    <col min="71" max="71" width="25.140625" style="12" bestFit="1" customWidth="1"/>
    <col min="72" max="72" width="27.5703125" style="12" bestFit="1" customWidth="1"/>
    <col min="73" max="74" width="15" style="12" bestFit="1" customWidth="1"/>
    <col min="75" max="75" width="16" style="12" bestFit="1" customWidth="1"/>
    <col min="76" max="76" width="17" style="12" bestFit="1" customWidth="1"/>
    <col min="77" max="77" width="12.85546875" style="12" bestFit="1" customWidth="1"/>
    <col min="78" max="78" width="13.28515625" style="12" bestFit="1" customWidth="1"/>
    <col min="79" max="79" width="31.42578125" style="12" bestFit="1" customWidth="1"/>
    <col min="80" max="80" width="13.85546875" style="12" bestFit="1" customWidth="1"/>
    <col min="81" max="81" width="14.5703125" style="12" bestFit="1" customWidth="1"/>
    <col min="82" max="82" width="18.140625" style="12" bestFit="1" customWidth="1"/>
    <col min="83" max="83" width="21.140625" style="12" bestFit="1" customWidth="1"/>
    <col min="84" max="84" width="26.5703125" style="12" bestFit="1" customWidth="1"/>
    <col min="85" max="85" width="18.5703125" style="12" bestFit="1" customWidth="1"/>
    <col min="86" max="86" width="24.140625" style="12" bestFit="1" customWidth="1"/>
    <col min="87" max="87" width="24" style="12" bestFit="1" customWidth="1"/>
    <col min="88" max="88" width="18.5703125" style="12" bestFit="1" customWidth="1"/>
    <col min="89" max="89" width="59.42578125" style="12" customWidth="1"/>
    <col min="90" max="90" width="18.5703125" style="12" bestFit="1" customWidth="1"/>
    <col min="91" max="91" width="25.7109375" style="12" bestFit="1" customWidth="1"/>
    <col min="92" max="92" width="36.7109375" style="12" bestFit="1" customWidth="1"/>
    <col min="93" max="93" width="16.42578125" style="12" bestFit="1" customWidth="1"/>
    <col min="94" max="94" width="16.5703125" style="12" bestFit="1" customWidth="1"/>
    <col min="95" max="95" width="25.7109375" style="12" bestFit="1" customWidth="1"/>
    <col min="96" max="96" width="36.7109375" style="12" bestFit="1" customWidth="1"/>
    <col min="97" max="97" width="18.5703125" style="12" bestFit="1" customWidth="1"/>
    <col min="98" max="98" width="25.7109375" style="12" bestFit="1" customWidth="1"/>
    <col min="99" max="99" width="36" style="12" bestFit="1" customWidth="1"/>
    <col min="100" max="100" width="29.7109375" style="12" customWidth="1"/>
    <col min="101" max="101" width="20.7109375" style="12" bestFit="1" customWidth="1"/>
    <col min="102" max="102" width="21.5703125" style="12" customWidth="1"/>
    <col min="103" max="103" width="23" style="12" bestFit="1" customWidth="1"/>
    <col min="104" max="104" width="11.28515625" style="12" customWidth="1"/>
    <col min="105" max="105" width="25.28515625" style="12" bestFit="1" customWidth="1"/>
    <col min="106" max="106" width="12.7109375" style="12" customWidth="1"/>
    <col min="107" max="107" width="18.5703125" style="12" bestFit="1" customWidth="1"/>
    <col min="108" max="108" width="7.7109375" style="12" bestFit="1" customWidth="1"/>
    <col min="109" max="109" width="36.7109375" style="12" bestFit="1" customWidth="1"/>
    <col min="110" max="110" width="20.42578125" style="12" customWidth="1"/>
    <col min="111" max="111" width="5.85546875" style="12" customWidth="1"/>
    <col min="112" max="112" width="29.42578125" style="12" bestFit="1" customWidth="1"/>
    <col min="113" max="113" width="36.7109375" style="12" bestFit="1" customWidth="1"/>
    <col min="114" max="114" width="18.85546875" style="12" bestFit="1" customWidth="1"/>
    <col min="115" max="115" width="36.7109375" style="12" bestFit="1" customWidth="1"/>
    <col min="116" max="116" width="16.42578125" style="12" bestFit="1" customWidth="1"/>
    <col min="117" max="117" width="31.42578125" style="12" bestFit="1" customWidth="1"/>
    <col min="118" max="118" width="15.140625" style="12" bestFit="1" customWidth="1"/>
    <col min="119" max="119" width="17" style="12" bestFit="1" customWidth="1"/>
    <col min="120" max="120" width="20.5703125" style="12" customWidth="1"/>
    <col min="121" max="121" width="36.42578125" style="12" bestFit="1" customWidth="1"/>
    <col min="122" max="122" width="21.7109375" style="12" bestFit="1" customWidth="1"/>
    <col min="123" max="123" width="26" style="12" customWidth="1"/>
    <col min="124" max="124" width="24.42578125" style="12" bestFit="1" customWidth="1"/>
    <col min="125" max="125" width="28.28515625" style="12" customWidth="1"/>
    <col min="126" max="126" width="28.42578125" style="12" bestFit="1" customWidth="1"/>
    <col min="127" max="127" width="29.5703125" style="12" customWidth="1"/>
    <col min="128" max="128" width="15.7109375" style="12" bestFit="1" customWidth="1"/>
    <col min="129" max="129" width="16.28515625" style="12" bestFit="1" customWidth="1"/>
    <col min="130" max="130" width="15.7109375" style="12" bestFit="1" customWidth="1"/>
    <col min="131" max="131" width="23.5703125" style="12" bestFit="1" customWidth="1"/>
    <col min="132" max="132" width="25.42578125" style="12" bestFit="1" customWidth="1"/>
    <col min="133" max="133" width="26.140625" style="12" bestFit="1" customWidth="1"/>
    <col min="134" max="134" width="27.85546875" style="12" bestFit="1" customWidth="1"/>
    <col min="135" max="135" width="28.140625" style="12" bestFit="1" customWidth="1"/>
    <col min="136" max="136" width="29.42578125" style="12" bestFit="1" customWidth="1"/>
    <col min="137" max="137" width="16.7109375" style="12" bestFit="1" customWidth="1"/>
    <col min="138" max="138" width="17.140625" style="12" bestFit="1" customWidth="1"/>
    <col min="139" max="139" width="16.7109375" style="12" bestFit="1" customWidth="1"/>
    <col min="140" max="140" width="14.28515625" style="12" bestFit="1" customWidth="1"/>
    <col min="141" max="141" width="15.7109375" style="12" bestFit="1" customWidth="1"/>
    <col min="142" max="142" width="14.28515625" style="12" bestFit="1" customWidth="1"/>
    <col min="143" max="143" width="25.140625" style="12" bestFit="1" customWidth="1"/>
    <col min="144" max="144" width="26.7109375" style="12" bestFit="1" customWidth="1"/>
    <col min="145" max="145" width="28.42578125" style="12" bestFit="1" customWidth="1"/>
    <col min="146" max="146" width="31.42578125" style="12" bestFit="1" customWidth="1"/>
    <col min="147" max="147" width="15.28515625" style="12" bestFit="1" customWidth="1"/>
    <col min="148" max="148" width="16.28515625" style="12" bestFit="1" customWidth="1"/>
    <col min="149" max="150" width="26.140625" style="12" bestFit="1" customWidth="1"/>
    <col min="151" max="151" width="28.42578125" style="12" bestFit="1" customWidth="1"/>
    <col min="152" max="152" width="30.42578125" style="12" bestFit="1" customWidth="1"/>
    <col min="153" max="154" width="16.85546875" style="12" bestFit="1" customWidth="1"/>
    <col min="155" max="155" width="15.140625" style="12" bestFit="1" customWidth="1"/>
    <col min="156" max="156" width="15" style="12" customWidth="1"/>
    <col min="157" max="157" width="18.140625" style="12" bestFit="1" customWidth="1"/>
    <col min="158" max="158" width="21.7109375" style="12" bestFit="1" customWidth="1"/>
    <col min="159" max="159" width="21.5703125" style="12" customWidth="1"/>
    <col min="160" max="160" width="14.7109375" style="12" bestFit="1" customWidth="1"/>
    <col min="161" max="162" width="16.28515625" style="12" bestFit="1" customWidth="1"/>
    <col min="163" max="163" width="15.7109375" style="12" bestFit="1" customWidth="1"/>
    <col min="164" max="164" width="20.42578125" style="12" bestFit="1" customWidth="1"/>
    <col min="165" max="165" width="22.42578125" style="12" customWidth="1"/>
    <col min="166" max="166" width="22.85546875" style="12" bestFit="1" customWidth="1"/>
    <col min="167" max="167" width="15.28515625" style="12" customWidth="1"/>
    <col min="168" max="168" width="20" style="12" bestFit="1" customWidth="1"/>
    <col min="169" max="169" width="21.7109375" style="12" bestFit="1" customWidth="1"/>
    <col min="170" max="170" width="18.42578125" style="12" bestFit="1" customWidth="1"/>
    <col min="171" max="171" width="14.42578125" style="12" bestFit="1" customWidth="1"/>
    <col min="172" max="172" width="18.42578125" style="12" bestFit="1" customWidth="1"/>
    <col min="173" max="173" width="26.28515625" style="12" bestFit="1" customWidth="1"/>
    <col min="174" max="174" width="14.42578125" style="12" bestFit="1" customWidth="1"/>
    <col min="175" max="175" width="14.28515625" style="12" customWidth="1"/>
    <col min="176" max="176" width="31.140625" style="12" bestFit="1" customWidth="1"/>
    <col min="177" max="177" width="32.5703125" style="12" bestFit="1" customWidth="1"/>
    <col min="178" max="178" width="32.42578125" style="12" bestFit="1" customWidth="1"/>
    <col min="179" max="179" width="31.5703125" style="12" bestFit="1" customWidth="1"/>
    <col min="180" max="180" width="30.5703125" style="12" customWidth="1"/>
    <col min="181" max="181" width="31.5703125" style="12" bestFit="1" customWidth="1"/>
    <col min="182" max="183" width="32.42578125" style="12" bestFit="1" customWidth="1"/>
    <col min="184" max="184" width="30.5703125" style="12" bestFit="1" customWidth="1"/>
    <col min="185" max="185" width="32.42578125" style="12" bestFit="1" customWidth="1"/>
    <col min="186" max="186" width="31.5703125" style="12" bestFit="1" customWidth="1"/>
    <col min="187" max="187" width="32.85546875" style="12" bestFit="1" customWidth="1"/>
    <col min="188" max="188" width="31" style="12" bestFit="1" customWidth="1"/>
    <col min="189" max="190" width="31.5703125" style="12" bestFit="1" customWidth="1"/>
    <col min="191" max="191" width="37.5703125" style="12" customWidth="1"/>
    <col min="192" max="192" width="41.140625" style="12" customWidth="1"/>
    <col min="193" max="195" width="36.5703125" style="12" bestFit="1" customWidth="1"/>
    <col min="196" max="196" width="10.28515625" style="12" bestFit="1" customWidth="1"/>
    <col min="197" max="197" width="9.7109375" style="12" bestFit="1" customWidth="1"/>
    <col min="198" max="198" width="15.28515625" style="12" bestFit="1" customWidth="1"/>
    <col min="199" max="199" width="19.5703125" style="12" bestFit="1" customWidth="1"/>
    <col min="200" max="200" width="18.5703125" style="12" bestFit="1" customWidth="1"/>
    <col min="201" max="201" width="16" style="12" customWidth="1"/>
    <col min="202" max="202" width="22.42578125" style="12" bestFit="1" customWidth="1"/>
    <col min="203" max="203" width="13.7109375" style="12" bestFit="1" customWidth="1"/>
    <col min="204" max="204" width="16.28515625" style="12" bestFit="1" customWidth="1"/>
    <col min="205" max="205" width="17.42578125" style="12" bestFit="1" customWidth="1"/>
    <col min="206" max="206" width="17.85546875" style="12" bestFit="1" customWidth="1"/>
    <col min="207" max="208" width="36.7109375" style="12" bestFit="1" customWidth="1"/>
    <col min="209" max="209" width="15.28515625" style="12" bestFit="1" customWidth="1"/>
    <col min="210" max="210" width="36.42578125" style="12" bestFit="1" customWidth="1"/>
    <col min="211" max="211" width="36.7109375" style="12" bestFit="1" customWidth="1"/>
    <col min="212" max="212" width="36.5703125" style="12" bestFit="1" customWidth="1"/>
    <col min="213" max="213" width="9.85546875" style="12" bestFit="1" customWidth="1"/>
    <col min="214" max="214" width="10.7109375" style="12" customWidth="1"/>
    <col min="215" max="215" width="11" style="12" customWidth="1"/>
    <col min="216" max="216" width="7.42578125" style="12" customWidth="1"/>
    <col min="217" max="217" width="35.140625" style="12" bestFit="1" customWidth="1"/>
    <col min="218" max="218" width="15.42578125" style="12" bestFit="1" customWidth="1"/>
    <col min="219" max="219" width="36.7109375" style="12" bestFit="1" customWidth="1"/>
    <col min="220" max="220" width="39" style="12" customWidth="1"/>
    <col min="221" max="221" width="36.7109375" style="12" bestFit="1" customWidth="1"/>
    <col min="222" max="222" width="15.42578125" style="12" bestFit="1" customWidth="1"/>
    <col min="223" max="223" width="36.7109375" style="12" bestFit="1" customWidth="1"/>
    <col min="224" max="224" width="16" style="12" bestFit="1" customWidth="1"/>
    <col min="225" max="225" width="36.7109375" style="12" bestFit="1" customWidth="1"/>
    <col min="226" max="226" width="22.7109375" style="12" customWidth="1"/>
    <col min="227" max="227" width="27.42578125" style="12" customWidth="1"/>
    <col min="228" max="233" width="8.5703125" style="12" bestFit="1" customWidth="1"/>
    <col min="234" max="234" width="23.42578125" style="12" bestFit="1" customWidth="1"/>
    <col min="235" max="235" width="35.42578125" style="12" bestFit="1" customWidth="1"/>
    <col min="236" max="236" width="18.42578125" style="12" customWidth="1"/>
    <col min="237" max="237" width="20" style="12" bestFit="1" customWidth="1"/>
    <col min="238" max="238" width="14.7109375" style="12" bestFit="1" customWidth="1"/>
    <col min="239" max="239" width="20.42578125" style="12" bestFit="1" customWidth="1"/>
    <col min="240" max="240" width="15.5703125" style="12" bestFit="1" customWidth="1"/>
    <col min="241" max="241" width="21.5703125" style="12" bestFit="1" customWidth="1"/>
    <col min="242" max="242" width="77.85546875" style="12" bestFit="1" customWidth="1"/>
    <col min="243" max="243" width="84" style="12" customWidth="1"/>
    <col min="244" max="244" width="10.140625" style="12" bestFit="1" customWidth="1"/>
    <col min="245" max="245" width="12.28515625" style="12" bestFit="1" customWidth="1"/>
    <col min="246" max="246" width="10.85546875" style="12" bestFit="1" customWidth="1"/>
    <col min="247" max="247" width="12.140625" style="12" bestFit="1" customWidth="1"/>
    <col min="248" max="248" width="9.85546875" style="12" bestFit="1" customWidth="1"/>
    <col min="249" max="249" width="10.42578125" style="12" bestFit="1" customWidth="1"/>
    <col min="250" max="250" width="8.85546875" style="12" bestFit="1" customWidth="1"/>
    <col min="251" max="251" width="21.140625" style="12" bestFit="1" customWidth="1"/>
    <col min="252" max="252" width="21.85546875" style="12" bestFit="1" customWidth="1"/>
    <col min="253" max="253" width="14.42578125" style="12" bestFit="1" customWidth="1"/>
    <col min="254" max="254" width="20.140625" style="12" bestFit="1" customWidth="1"/>
    <col min="255" max="255" width="23.85546875" style="12" bestFit="1" customWidth="1"/>
    <col min="256" max="256" width="16.42578125" style="12" bestFit="1" customWidth="1"/>
    <col min="257" max="257" width="17.7109375" style="12" bestFit="1" customWidth="1"/>
    <col min="258" max="258" width="14.42578125" style="12" bestFit="1" customWidth="1"/>
    <col min="259" max="259" width="13.42578125" style="12" bestFit="1" customWidth="1"/>
    <col min="260" max="260" width="12.28515625" style="12" bestFit="1" customWidth="1"/>
    <col min="261" max="261" width="11.5703125" style="12" customWidth="1"/>
    <col min="262" max="262" width="10.85546875" style="12" bestFit="1" customWidth="1"/>
    <col min="263" max="263" width="9.85546875" style="12" bestFit="1" customWidth="1"/>
    <col min="264" max="264" width="10.42578125" style="12" bestFit="1" customWidth="1"/>
    <col min="265" max="265" width="10" style="12" bestFit="1" customWidth="1"/>
    <col min="266" max="266" width="19" style="12" bestFit="1" customWidth="1"/>
    <col min="267" max="267" width="18.7109375" style="12" customWidth="1"/>
    <col min="268" max="268" width="14.42578125" style="12" bestFit="1" customWidth="1"/>
    <col min="269" max="269" width="18.85546875" style="12" bestFit="1" customWidth="1"/>
    <col min="270" max="270" width="23.85546875" style="12" bestFit="1" customWidth="1"/>
    <col min="271" max="271" width="20" style="12" bestFit="1" customWidth="1"/>
    <col min="272" max="272" width="18.7109375" style="12" bestFit="1" customWidth="1"/>
    <col min="273" max="273" width="14.42578125" style="12" bestFit="1" customWidth="1"/>
    <col min="274" max="274" width="31.140625" style="12" customWidth="1"/>
    <col min="275" max="275" width="22.85546875" style="12" customWidth="1"/>
    <col min="276" max="276" width="17.5703125" style="17" customWidth="1"/>
    <col min="277" max="277" width="17.7109375" style="17" customWidth="1"/>
    <col min="278" max="278" width="14.140625" style="17" bestFit="1" customWidth="1"/>
    <col min="279" max="279" width="18.140625" style="12" customWidth="1"/>
    <col min="280" max="280" width="17.28515625" style="12" bestFit="1" customWidth="1"/>
    <col min="281" max="281" width="17.42578125" style="12" bestFit="1" customWidth="1"/>
    <col min="282" max="282" width="15.5703125" style="12" bestFit="1" customWidth="1"/>
    <col min="283" max="283" width="13" style="12" customWidth="1"/>
    <col min="284" max="284" width="36.7109375" style="12" bestFit="1" customWidth="1"/>
    <col min="285" max="285" width="41.85546875" style="12" customWidth="1"/>
    <col min="286" max="286" width="36.7109375" style="12" bestFit="1" customWidth="1"/>
    <col min="287" max="287" width="20" style="12" customWidth="1"/>
    <col min="288" max="288" width="24" style="12" bestFit="1" customWidth="1"/>
    <col min="289" max="16384" width="36.5703125" style="12"/>
  </cols>
  <sheetData>
    <row r="1" spans="1:288" s="1" customFormat="1" x14ac:dyDescent="0.25">
      <c r="A1" s="52" t="s">
        <v>467</v>
      </c>
      <c r="B1" s="54" t="s">
        <v>0</v>
      </c>
      <c r="C1" s="54" t="s">
        <v>1</v>
      </c>
      <c r="D1" s="56"/>
      <c r="E1" s="56"/>
      <c r="F1" s="56"/>
      <c r="G1" s="56"/>
      <c r="H1" s="56"/>
      <c r="I1" s="56"/>
      <c r="J1" s="56"/>
      <c r="K1" s="56"/>
      <c r="L1" s="56"/>
      <c r="M1" s="56"/>
      <c r="N1" s="56"/>
      <c r="O1" s="56"/>
      <c r="P1" s="57"/>
      <c r="Q1" s="56"/>
      <c r="R1" s="56"/>
      <c r="S1" s="56"/>
      <c r="T1" s="56"/>
      <c r="U1" s="56"/>
      <c r="V1" s="56"/>
      <c r="W1" s="56"/>
      <c r="X1" s="56"/>
      <c r="Y1" s="56"/>
      <c r="Z1" s="56"/>
      <c r="AA1" s="56"/>
      <c r="AB1" s="56"/>
      <c r="AC1" s="56"/>
      <c r="AD1" s="56"/>
      <c r="AE1" s="56"/>
      <c r="AF1" s="56"/>
      <c r="AG1" s="43"/>
      <c r="AH1" s="54" t="s">
        <v>205</v>
      </c>
      <c r="AI1" s="56"/>
      <c r="AJ1" s="56"/>
      <c r="AK1" s="56"/>
      <c r="AL1" s="59"/>
      <c r="AM1" s="54" t="s">
        <v>34</v>
      </c>
      <c r="AN1" s="58"/>
      <c r="AO1" s="58"/>
      <c r="AP1" s="58"/>
      <c r="AQ1" s="58"/>
      <c r="AR1" s="58"/>
      <c r="AS1" s="58"/>
      <c r="AT1" s="58"/>
      <c r="AU1" s="59"/>
      <c r="AV1" s="59"/>
      <c r="AW1" s="54" t="s">
        <v>41</v>
      </c>
      <c r="AX1" s="58"/>
      <c r="AY1" s="58"/>
      <c r="AZ1" s="58"/>
      <c r="BA1" s="59"/>
      <c r="BB1" s="54" t="s">
        <v>46</v>
      </c>
      <c r="BC1" s="58"/>
      <c r="BD1" s="58"/>
      <c r="BE1" s="58"/>
      <c r="BF1" s="58"/>
      <c r="BG1" s="58"/>
      <c r="BH1" s="58"/>
      <c r="BI1" s="54" t="s">
        <v>54</v>
      </c>
      <c r="BJ1" s="58"/>
      <c r="BK1" s="58"/>
      <c r="BL1" s="54" t="s">
        <v>58</v>
      </c>
      <c r="BM1" s="58"/>
      <c r="BN1" s="58"/>
      <c r="BO1" s="58"/>
      <c r="BP1" s="58"/>
      <c r="BQ1" s="58"/>
      <c r="BR1" s="54" t="s">
        <v>65</v>
      </c>
      <c r="BS1" s="58"/>
      <c r="BT1" s="58"/>
      <c r="BU1" s="58"/>
      <c r="BV1" s="58"/>
      <c r="BW1" s="58"/>
      <c r="BX1" s="58"/>
      <c r="BY1" s="58"/>
      <c r="BZ1" s="58"/>
      <c r="CA1" s="58"/>
      <c r="CB1" s="58"/>
      <c r="CC1" s="58"/>
      <c r="CD1" s="58"/>
      <c r="CE1" s="54" t="s">
        <v>67</v>
      </c>
      <c r="CF1" s="58"/>
      <c r="CG1" s="58"/>
      <c r="CH1" s="58"/>
      <c r="CI1" s="58"/>
      <c r="CJ1" s="58"/>
      <c r="CK1" s="58"/>
      <c r="CL1" s="58"/>
      <c r="CM1" s="58"/>
      <c r="CN1" s="58"/>
      <c r="CO1" s="58"/>
      <c r="CP1" s="54" t="s">
        <v>78</v>
      </c>
      <c r="CQ1" s="58"/>
      <c r="CR1" s="58"/>
      <c r="CS1" s="54" t="s">
        <v>80</v>
      </c>
      <c r="CT1" s="58"/>
      <c r="CU1" s="58"/>
      <c r="CV1" s="54" t="s">
        <v>81</v>
      </c>
      <c r="CW1" s="58"/>
      <c r="CX1" s="58"/>
      <c r="CY1" s="56"/>
      <c r="CZ1" s="60"/>
      <c r="DA1" s="60"/>
      <c r="DB1" s="60"/>
      <c r="DC1" s="54" t="s">
        <v>85</v>
      </c>
      <c r="DD1" s="58"/>
      <c r="DE1" s="58"/>
      <c r="DF1" s="58"/>
      <c r="DG1" s="58"/>
      <c r="DH1" s="58"/>
      <c r="DI1" s="58"/>
      <c r="DJ1" s="54" t="s">
        <v>89</v>
      </c>
      <c r="DK1" s="58"/>
      <c r="DL1" s="58"/>
      <c r="DM1" s="58"/>
      <c r="DN1" s="58"/>
      <c r="DO1" s="54" t="s">
        <v>94</v>
      </c>
      <c r="DP1" s="58"/>
      <c r="DQ1" s="58"/>
      <c r="DR1" s="54" t="s">
        <v>98</v>
      </c>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9"/>
      <c r="FT1" s="54" t="s">
        <v>134</v>
      </c>
      <c r="FU1" s="58"/>
      <c r="FV1" s="58"/>
      <c r="FW1" s="58"/>
      <c r="FX1" s="58"/>
      <c r="FY1" s="58"/>
      <c r="FZ1" s="58"/>
      <c r="GA1" s="58"/>
      <c r="GB1" s="58"/>
      <c r="GC1" s="58"/>
      <c r="GD1" s="58"/>
      <c r="GE1" s="58"/>
      <c r="GF1" s="58"/>
      <c r="GG1" s="58"/>
      <c r="GH1" s="58"/>
      <c r="GI1" s="58"/>
      <c r="GJ1" s="58"/>
      <c r="GK1" s="58"/>
      <c r="GL1" s="58"/>
      <c r="GM1" s="58"/>
      <c r="GN1" s="54" t="s">
        <v>155</v>
      </c>
      <c r="GO1" s="58"/>
      <c r="GP1" s="58"/>
      <c r="GQ1" s="58"/>
      <c r="GR1" s="58"/>
      <c r="GS1" s="58"/>
      <c r="GT1" s="58"/>
      <c r="GU1" s="54" t="s">
        <v>163</v>
      </c>
      <c r="GV1" s="58"/>
      <c r="GW1" s="58"/>
      <c r="GX1" s="54" t="s">
        <v>167</v>
      </c>
      <c r="GY1" s="58"/>
      <c r="GZ1" s="58"/>
      <c r="HA1" s="58"/>
      <c r="HB1" s="58"/>
      <c r="HC1" s="58"/>
      <c r="HD1" s="58"/>
      <c r="HE1" s="54" t="s">
        <v>172</v>
      </c>
      <c r="HF1" s="58"/>
      <c r="HG1" s="58"/>
      <c r="HH1" s="58"/>
      <c r="HI1" s="58"/>
      <c r="HJ1" s="54" t="s">
        <v>174</v>
      </c>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4" t="s">
        <v>189</v>
      </c>
      <c r="IK1" s="58"/>
      <c r="IL1" s="58"/>
      <c r="IM1" s="58"/>
      <c r="IN1" s="58"/>
      <c r="IO1" s="58"/>
      <c r="IP1" s="58"/>
      <c r="IQ1" s="58"/>
      <c r="IR1" s="58"/>
      <c r="IS1" s="58"/>
      <c r="IT1" s="58"/>
      <c r="IU1" s="58"/>
      <c r="IV1" s="58"/>
      <c r="IW1" s="58"/>
      <c r="IX1" s="58"/>
      <c r="IY1" s="67" t="s">
        <v>458</v>
      </c>
      <c r="IZ1" s="68"/>
      <c r="JA1" s="68"/>
      <c r="JB1" s="68"/>
      <c r="JC1" s="68"/>
      <c r="JD1" s="68"/>
      <c r="JE1" s="68"/>
      <c r="JF1" s="68"/>
      <c r="JG1" s="68"/>
      <c r="JH1" s="68"/>
      <c r="JI1" s="68"/>
      <c r="JJ1" s="68"/>
      <c r="JK1" s="68"/>
      <c r="JL1" s="68"/>
      <c r="JM1" s="68"/>
      <c r="JN1" s="27"/>
      <c r="JO1" s="31"/>
      <c r="JP1" s="64" t="s">
        <v>536</v>
      </c>
      <c r="JQ1" s="65"/>
      <c r="JR1" s="66"/>
      <c r="JS1" s="41" t="s">
        <v>541</v>
      </c>
      <c r="JT1" s="61" t="s">
        <v>537</v>
      </c>
      <c r="JU1" s="62"/>
      <c r="JV1" s="63"/>
      <c r="JW1" s="41" t="s">
        <v>542</v>
      </c>
      <c r="JX1" s="41" t="s">
        <v>538</v>
      </c>
      <c r="JY1" s="41" t="s">
        <v>539</v>
      </c>
      <c r="JZ1" s="41" t="s">
        <v>540</v>
      </c>
      <c r="KA1" s="61" t="s">
        <v>543</v>
      </c>
      <c r="KB1" s="63"/>
    </row>
    <row r="2" spans="1:288" ht="306" x14ac:dyDescent="0.25">
      <c r="A2" s="53"/>
      <c r="B2" s="55"/>
      <c r="C2" s="11" t="s">
        <v>2</v>
      </c>
      <c r="D2" s="11" t="s">
        <v>3</v>
      </c>
      <c r="E2" s="9" t="s">
        <v>206</v>
      </c>
      <c r="F2" s="11" t="s">
        <v>4</v>
      </c>
      <c r="G2" s="11" t="s">
        <v>5</v>
      </c>
      <c r="H2" s="11" t="s">
        <v>6</v>
      </c>
      <c r="I2" s="11" t="s">
        <v>7</v>
      </c>
      <c r="J2" s="11" t="s">
        <v>8</v>
      </c>
      <c r="K2" s="11" t="s">
        <v>9</v>
      </c>
      <c r="L2" s="11" t="s">
        <v>10</v>
      </c>
      <c r="M2" s="11" t="s">
        <v>11</v>
      </c>
      <c r="N2" s="11" t="s">
        <v>12</v>
      </c>
      <c r="O2" s="11" t="s">
        <v>13</v>
      </c>
      <c r="P2" s="18" t="s">
        <v>14</v>
      </c>
      <c r="Q2" s="11" t="s">
        <v>15</v>
      </c>
      <c r="R2" s="11" t="s">
        <v>16</v>
      </c>
      <c r="S2" s="11" t="s">
        <v>17</v>
      </c>
      <c r="T2" s="11" t="s">
        <v>18</v>
      </c>
      <c r="U2" s="11" t="s">
        <v>19</v>
      </c>
      <c r="V2" s="11" t="s">
        <v>20</v>
      </c>
      <c r="W2" s="11" t="s">
        <v>21</v>
      </c>
      <c r="X2" s="11" t="s">
        <v>22</v>
      </c>
      <c r="Y2" s="11" t="s">
        <v>23</v>
      </c>
      <c r="Z2" s="11" t="s">
        <v>24</v>
      </c>
      <c r="AA2" s="11" t="s">
        <v>25</v>
      </c>
      <c r="AB2" s="11" t="s">
        <v>26</v>
      </c>
      <c r="AC2" s="11" t="s">
        <v>27</v>
      </c>
      <c r="AD2" s="11" t="s">
        <v>28</v>
      </c>
      <c r="AE2" s="11" t="s">
        <v>29</v>
      </c>
      <c r="AF2" s="11" t="s">
        <v>30</v>
      </c>
      <c r="AG2" s="13" t="s">
        <v>499</v>
      </c>
      <c r="AH2" s="11" t="s">
        <v>31</v>
      </c>
      <c r="AI2" s="11" t="s">
        <v>32</v>
      </c>
      <c r="AJ2" s="13" t="s">
        <v>470</v>
      </c>
      <c r="AK2" s="11" t="s">
        <v>33</v>
      </c>
      <c r="AL2" s="13" t="s">
        <v>471</v>
      </c>
      <c r="AM2" s="11" t="s">
        <v>35</v>
      </c>
      <c r="AN2" s="11" t="s">
        <v>36</v>
      </c>
      <c r="AO2" s="11" t="s">
        <v>37</v>
      </c>
      <c r="AP2" s="11" t="s">
        <v>38</v>
      </c>
      <c r="AQ2" s="13" t="s">
        <v>472</v>
      </c>
      <c r="AR2" s="13" t="s">
        <v>473</v>
      </c>
      <c r="AS2" s="11" t="s">
        <v>39</v>
      </c>
      <c r="AT2" s="11" t="s">
        <v>40</v>
      </c>
      <c r="AU2" s="13" t="s">
        <v>474</v>
      </c>
      <c r="AV2" s="13" t="s">
        <v>475</v>
      </c>
      <c r="AW2" s="11" t="s">
        <v>42</v>
      </c>
      <c r="AX2" s="11" t="s">
        <v>43</v>
      </c>
      <c r="AY2" s="11" t="s">
        <v>44</v>
      </c>
      <c r="AZ2" s="11" t="s">
        <v>45</v>
      </c>
      <c r="BA2" s="13" t="s">
        <v>476</v>
      </c>
      <c r="BB2" s="11" t="s">
        <v>47</v>
      </c>
      <c r="BC2" s="11" t="s">
        <v>48</v>
      </c>
      <c r="BD2" s="11" t="s">
        <v>49</v>
      </c>
      <c r="BE2" s="11" t="s">
        <v>50</v>
      </c>
      <c r="BF2" s="11" t="s">
        <v>51</v>
      </c>
      <c r="BG2" s="11" t="s">
        <v>52</v>
      </c>
      <c r="BH2" s="11" t="s">
        <v>53</v>
      </c>
      <c r="BI2" s="11" t="s">
        <v>55</v>
      </c>
      <c r="BJ2" s="11" t="s">
        <v>56</v>
      </c>
      <c r="BK2" s="11" t="s">
        <v>57</v>
      </c>
      <c r="BL2" s="11" t="s">
        <v>59</v>
      </c>
      <c r="BM2" s="11" t="s">
        <v>60</v>
      </c>
      <c r="BN2" s="11" t="s">
        <v>61</v>
      </c>
      <c r="BO2" s="11" t="s">
        <v>62</v>
      </c>
      <c r="BP2" s="11" t="s">
        <v>63</v>
      </c>
      <c r="BQ2" s="11" t="s">
        <v>64</v>
      </c>
      <c r="BR2" s="11" t="s">
        <v>502</v>
      </c>
      <c r="BS2" s="11" t="s">
        <v>503</v>
      </c>
      <c r="BT2" s="11" t="s">
        <v>510</v>
      </c>
      <c r="BU2" s="11" t="s">
        <v>504</v>
      </c>
      <c r="BV2" s="11" t="s">
        <v>505</v>
      </c>
      <c r="BW2" s="11" t="s">
        <v>506</v>
      </c>
      <c r="BX2" s="11" t="s">
        <v>507</v>
      </c>
      <c r="BY2" s="11" t="s">
        <v>508</v>
      </c>
      <c r="BZ2" s="11" t="s">
        <v>509</v>
      </c>
      <c r="CA2" s="11" t="s">
        <v>66</v>
      </c>
      <c r="CB2" s="11" t="s">
        <v>511</v>
      </c>
      <c r="CC2" s="11" t="s">
        <v>512</v>
      </c>
      <c r="CD2" s="11" t="s">
        <v>513</v>
      </c>
      <c r="CE2" s="11" t="s">
        <v>68</v>
      </c>
      <c r="CF2" s="11" t="s">
        <v>69</v>
      </c>
      <c r="CG2" s="11" t="s">
        <v>70</v>
      </c>
      <c r="CH2" s="11" t="s">
        <v>71</v>
      </c>
      <c r="CI2" s="11" t="s">
        <v>72</v>
      </c>
      <c r="CJ2" s="11" t="s">
        <v>73</v>
      </c>
      <c r="CK2" s="11" t="s">
        <v>74</v>
      </c>
      <c r="CL2" s="11" t="s">
        <v>75</v>
      </c>
      <c r="CM2" s="11" t="s">
        <v>76</v>
      </c>
      <c r="CN2" s="11" t="s">
        <v>74</v>
      </c>
      <c r="CO2" s="11" t="s">
        <v>77</v>
      </c>
      <c r="CP2" s="11" t="s">
        <v>79</v>
      </c>
      <c r="CQ2" s="11" t="s">
        <v>76</v>
      </c>
      <c r="CR2" s="11" t="s">
        <v>74</v>
      </c>
      <c r="CS2" s="11" t="s">
        <v>79</v>
      </c>
      <c r="CT2" s="11" t="s">
        <v>76</v>
      </c>
      <c r="CU2" s="11" t="s">
        <v>74</v>
      </c>
      <c r="CV2" s="11" t="s">
        <v>82</v>
      </c>
      <c r="CW2" s="11" t="s">
        <v>83</v>
      </c>
      <c r="CX2" s="11" t="s">
        <v>84</v>
      </c>
      <c r="CY2" s="13" t="s">
        <v>477</v>
      </c>
      <c r="CZ2" s="13" t="s">
        <v>478</v>
      </c>
      <c r="DA2" s="13" t="s">
        <v>497</v>
      </c>
      <c r="DB2" s="13" t="s">
        <v>479</v>
      </c>
      <c r="DC2" s="11" t="s">
        <v>514</v>
      </c>
      <c r="DD2" s="11" t="s">
        <v>86</v>
      </c>
      <c r="DE2" s="11" t="s">
        <v>87</v>
      </c>
      <c r="DF2" s="11" t="s">
        <v>515</v>
      </c>
      <c r="DG2" s="11" t="s">
        <v>86</v>
      </c>
      <c r="DH2" s="11" t="s">
        <v>87</v>
      </c>
      <c r="DI2" s="11" t="s">
        <v>88</v>
      </c>
      <c r="DJ2" s="11" t="s">
        <v>90</v>
      </c>
      <c r="DK2" s="11" t="s">
        <v>91</v>
      </c>
      <c r="DL2" s="11" t="s">
        <v>92</v>
      </c>
      <c r="DM2" s="11" t="s">
        <v>93</v>
      </c>
      <c r="DN2" s="11" t="s">
        <v>516</v>
      </c>
      <c r="DO2" s="11" t="s">
        <v>95</v>
      </c>
      <c r="DP2" s="11" t="s">
        <v>96</v>
      </c>
      <c r="DQ2" s="11" t="s">
        <v>97</v>
      </c>
      <c r="DR2" s="11" t="s">
        <v>517</v>
      </c>
      <c r="DS2" s="11" t="s">
        <v>99</v>
      </c>
      <c r="DT2" s="11" t="s">
        <v>100</v>
      </c>
      <c r="DU2" s="11" t="s">
        <v>101</v>
      </c>
      <c r="DV2" s="11" t="s">
        <v>102</v>
      </c>
      <c r="DW2" s="11" t="s">
        <v>103</v>
      </c>
      <c r="DX2" s="13" t="s">
        <v>483</v>
      </c>
      <c r="DY2" s="13" t="s">
        <v>484</v>
      </c>
      <c r="DZ2" s="13" t="s">
        <v>485</v>
      </c>
      <c r="EA2" s="11" t="s">
        <v>518</v>
      </c>
      <c r="EB2" s="11" t="s">
        <v>104</v>
      </c>
      <c r="EC2" s="11" t="s">
        <v>105</v>
      </c>
      <c r="ED2" s="11" t="s">
        <v>106</v>
      </c>
      <c r="EE2" s="11" t="s">
        <v>107</v>
      </c>
      <c r="EF2" s="11" t="s">
        <v>108</v>
      </c>
      <c r="EG2" s="13" t="s">
        <v>486</v>
      </c>
      <c r="EH2" s="13" t="s">
        <v>487</v>
      </c>
      <c r="EI2" s="13" t="s">
        <v>488</v>
      </c>
      <c r="EJ2" s="13" t="s">
        <v>482</v>
      </c>
      <c r="EK2" s="13" t="s">
        <v>480</v>
      </c>
      <c r="EL2" s="13" t="s">
        <v>481</v>
      </c>
      <c r="EM2" s="11" t="s">
        <v>109</v>
      </c>
      <c r="EN2" s="11" t="s">
        <v>110</v>
      </c>
      <c r="EO2" s="11" t="s">
        <v>111</v>
      </c>
      <c r="EP2" s="11" t="s">
        <v>112</v>
      </c>
      <c r="EQ2" s="13" t="s">
        <v>489</v>
      </c>
      <c r="ER2" s="13" t="s">
        <v>490</v>
      </c>
      <c r="ES2" s="11" t="s">
        <v>113</v>
      </c>
      <c r="ET2" s="11" t="s">
        <v>114</v>
      </c>
      <c r="EU2" s="11" t="s">
        <v>115</v>
      </c>
      <c r="EV2" s="11" t="s">
        <v>116</v>
      </c>
      <c r="EW2" s="13" t="s">
        <v>491</v>
      </c>
      <c r="EX2" s="13" t="s">
        <v>492</v>
      </c>
      <c r="EY2" s="13" t="s">
        <v>493</v>
      </c>
      <c r="EZ2" s="13" t="s">
        <v>494</v>
      </c>
      <c r="FA2" s="11" t="s">
        <v>117</v>
      </c>
      <c r="FB2" s="11" t="s">
        <v>118</v>
      </c>
      <c r="FC2" s="13" t="s">
        <v>495</v>
      </c>
      <c r="FD2" s="11" t="s">
        <v>119</v>
      </c>
      <c r="FE2" s="11" t="s">
        <v>120</v>
      </c>
      <c r="FF2" s="11" t="s">
        <v>121</v>
      </c>
      <c r="FG2" s="11" t="s">
        <v>122</v>
      </c>
      <c r="FH2" s="11" t="s">
        <v>123</v>
      </c>
      <c r="FI2" s="11" t="s">
        <v>124</v>
      </c>
      <c r="FJ2" s="11" t="s">
        <v>125</v>
      </c>
      <c r="FK2" s="11" t="s">
        <v>126</v>
      </c>
      <c r="FL2" s="11" t="s">
        <v>127</v>
      </c>
      <c r="FM2" s="11" t="s">
        <v>128</v>
      </c>
      <c r="FN2" s="11" t="s">
        <v>129</v>
      </c>
      <c r="FO2" s="11" t="s">
        <v>130</v>
      </c>
      <c r="FP2" s="11" t="s">
        <v>131</v>
      </c>
      <c r="FQ2" s="11" t="s">
        <v>132</v>
      </c>
      <c r="FR2" s="11" t="s">
        <v>133</v>
      </c>
      <c r="FS2" s="13" t="s">
        <v>496</v>
      </c>
      <c r="FT2" s="11" t="s">
        <v>135</v>
      </c>
      <c r="FU2" s="11" t="s">
        <v>136</v>
      </c>
      <c r="FV2" s="11" t="s">
        <v>137</v>
      </c>
      <c r="FW2" s="11" t="s">
        <v>138</v>
      </c>
      <c r="FX2" s="11" t="s">
        <v>139</v>
      </c>
      <c r="FY2" s="11" t="s">
        <v>140</v>
      </c>
      <c r="FZ2" s="11" t="s">
        <v>141</v>
      </c>
      <c r="GA2" s="11" t="s">
        <v>142</v>
      </c>
      <c r="GB2" s="11" t="s">
        <v>143</v>
      </c>
      <c r="GC2" s="11" t="s">
        <v>144</v>
      </c>
      <c r="GD2" s="11" t="s">
        <v>145</v>
      </c>
      <c r="GE2" s="11" t="s">
        <v>146</v>
      </c>
      <c r="GF2" s="11" t="s">
        <v>147</v>
      </c>
      <c r="GG2" s="11" t="s">
        <v>148</v>
      </c>
      <c r="GH2" s="11" t="s">
        <v>149</v>
      </c>
      <c r="GI2" s="11" t="s">
        <v>150</v>
      </c>
      <c r="GJ2" s="11" t="s">
        <v>151</v>
      </c>
      <c r="GK2" s="11" t="s">
        <v>152</v>
      </c>
      <c r="GL2" s="11" t="s">
        <v>153</v>
      </c>
      <c r="GM2" s="11" t="s">
        <v>154</v>
      </c>
      <c r="GN2" s="11" t="s">
        <v>156</v>
      </c>
      <c r="GO2" s="11" t="s">
        <v>157</v>
      </c>
      <c r="GP2" s="11" t="s">
        <v>158</v>
      </c>
      <c r="GQ2" s="11" t="s">
        <v>159</v>
      </c>
      <c r="GR2" s="11" t="s">
        <v>160</v>
      </c>
      <c r="GS2" s="11" t="s">
        <v>161</v>
      </c>
      <c r="GT2" s="11" t="s">
        <v>162</v>
      </c>
      <c r="GU2" s="11" t="s">
        <v>164</v>
      </c>
      <c r="GV2" s="11" t="s">
        <v>165</v>
      </c>
      <c r="GW2" s="11" t="s">
        <v>166</v>
      </c>
      <c r="GX2" s="11" t="s">
        <v>530</v>
      </c>
      <c r="GY2" s="11" t="s">
        <v>168</v>
      </c>
      <c r="GZ2" s="11" t="s">
        <v>169</v>
      </c>
      <c r="HA2" s="11" t="s">
        <v>531</v>
      </c>
      <c r="HB2" s="11" t="s">
        <v>168</v>
      </c>
      <c r="HC2" s="11" t="s">
        <v>170</v>
      </c>
      <c r="HD2" s="11" t="s">
        <v>171</v>
      </c>
      <c r="HE2" s="11" t="s">
        <v>519</v>
      </c>
      <c r="HF2" s="11" t="s">
        <v>520</v>
      </c>
      <c r="HG2" s="11" t="s">
        <v>521</v>
      </c>
      <c r="HH2" s="11" t="s">
        <v>522</v>
      </c>
      <c r="HI2" s="11" t="s">
        <v>173</v>
      </c>
      <c r="HJ2" s="11" t="s">
        <v>532</v>
      </c>
      <c r="HK2" s="11" t="s">
        <v>168</v>
      </c>
      <c r="HL2" s="11" t="s">
        <v>175</v>
      </c>
      <c r="HM2" s="11" t="s">
        <v>176</v>
      </c>
      <c r="HN2" s="11" t="s">
        <v>533</v>
      </c>
      <c r="HO2" s="11" t="s">
        <v>168</v>
      </c>
      <c r="HP2" s="11" t="s">
        <v>523</v>
      </c>
      <c r="HQ2" s="11" t="s">
        <v>177</v>
      </c>
      <c r="HR2" s="11" t="s">
        <v>534</v>
      </c>
      <c r="HS2" s="11" t="s">
        <v>178</v>
      </c>
      <c r="HT2" s="11" t="s">
        <v>524</v>
      </c>
      <c r="HU2" s="11" t="s">
        <v>525</v>
      </c>
      <c r="HV2" s="11" t="s">
        <v>526</v>
      </c>
      <c r="HW2" s="11" t="s">
        <v>527</v>
      </c>
      <c r="HX2" s="11" t="s">
        <v>528</v>
      </c>
      <c r="HY2" s="11" t="s">
        <v>529</v>
      </c>
      <c r="HZ2" s="11" t="s">
        <v>179</v>
      </c>
      <c r="IA2" s="11" t="s">
        <v>180</v>
      </c>
      <c r="IB2" s="11" t="s">
        <v>181</v>
      </c>
      <c r="IC2" s="11" t="s">
        <v>182</v>
      </c>
      <c r="ID2" s="11" t="s">
        <v>183</v>
      </c>
      <c r="IE2" s="11" t="s">
        <v>184</v>
      </c>
      <c r="IF2" s="11" t="s">
        <v>185</v>
      </c>
      <c r="IG2" s="11" t="s">
        <v>186</v>
      </c>
      <c r="IH2" s="11" t="s">
        <v>187</v>
      </c>
      <c r="II2" s="11" t="s">
        <v>188</v>
      </c>
      <c r="IJ2" s="11" t="s">
        <v>190</v>
      </c>
      <c r="IK2" s="11" t="s">
        <v>191</v>
      </c>
      <c r="IL2" s="11" t="s">
        <v>192</v>
      </c>
      <c r="IM2" s="11" t="s">
        <v>193</v>
      </c>
      <c r="IN2" s="11" t="s">
        <v>194</v>
      </c>
      <c r="IO2" s="11" t="s">
        <v>195</v>
      </c>
      <c r="IP2" s="11" t="s">
        <v>196</v>
      </c>
      <c r="IQ2" s="11" t="s">
        <v>197</v>
      </c>
      <c r="IR2" s="11" t="s">
        <v>198</v>
      </c>
      <c r="IS2" s="11" t="s">
        <v>199</v>
      </c>
      <c r="IT2" s="11" t="s">
        <v>200</v>
      </c>
      <c r="IU2" s="11" t="s">
        <v>201</v>
      </c>
      <c r="IV2" s="11" t="s">
        <v>202</v>
      </c>
      <c r="IW2" s="11" t="s">
        <v>203</v>
      </c>
      <c r="IX2" s="11" t="s">
        <v>204</v>
      </c>
      <c r="IY2" s="16" t="s">
        <v>190</v>
      </c>
      <c r="IZ2" s="16" t="s">
        <v>191</v>
      </c>
      <c r="JA2" s="16" t="s">
        <v>192</v>
      </c>
      <c r="JB2" s="16" t="s">
        <v>193</v>
      </c>
      <c r="JC2" s="16" t="s">
        <v>194</v>
      </c>
      <c r="JD2" s="16" t="s">
        <v>195</v>
      </c>
      <c r="JE2" s="16" t="s">
        <v>196</v>
      </c>
      <c r="JF2" s="16" t="s">
        <v>197</v>
      </c>
      <c r="JG2" s="16" t="s">
        <v>198</v>
      </c>
      <c r="JH2" s="16" t="s">
        <v>199</v>
      </c>
      <c r="JI2" s="16" t="s">
        <v>200</v>
      </c>
      <c r="JJ2" s="16" t="s">
        <v>201</v>
      </c>
      <c r="JK2" s="16" t="s">
        <v>202</v>
      </c>
      <c r="JL2" s="16" t="s">
        <v>203</v>
      </c>
      <c r="JM2" s="16" t="s">
        <v>204</v>
      </c>
      <c r="JN2" s="46" t="s">
        <v>498</v>
      </c>
      <c r="JO2" s="30" t="s">
        <v>535</v>
      </c>
      <c r="JP2" s="46" t="s">
        <v>569</v>
      </c>
      <c r="JQ2" s="46" t="s">
        <v>570</v>
      </c>
      <c r="JR2" s="47" t="s">
        <v>571</v>
      </c>
      <c r="JS2" s="46" t="s">
        <v>544</v>
      </c>
      <c r="JT2" s="46" t="s">
        <v>566</v>
      </c>
      <c r="JU2" s="46" t="s">
        <v>567</v>
      </c>
      <c r="JV2" s="47" t="s">
        <v>556</v>
      </c>
      <c r="JW2" s="46" t="s">
        <v>545</v>
      </c>
      <c r="JX2" s="48" t="s">
        <v>546</v>
      </c>
      <c r="JY2" s="48" t="s">
        <v>547</v>
      </c>
      <c r="JZ2" s="49" t="s">
        <v>548</v>
      </c>
      <c r="KA2" s="46" t="s">
        <v>557</v>
      </c>
      <c r="KB2" s="47" t="s">
        <v>568</v>
      </c>
    </row>
    <row r="3" spans="1:288" s="3" customFormat="1" ht="38.25" x14ac:dyDescent="0.25">
      <c r="A3" s="44"/>
      <c r="B3" s="4">
        <v>1</v>
      </c>
      <c r="C3" s="4">
        <v>2</v>
      </c>
      <c r="D3" s="4">
        <v>3</v>
      </c>
      <c r="E3" s="9">
        <v>4</v>
      </c>
      <c r="F3" s="4">
        <v>5</v>
      </c>
      <c r="G3" s="4">
        <v>6</v>
      </c>
      <c r="H3" s="4">
        <v>7</v>
      </c>
      <c r="I3" s="4">
        <v>8</v>
      </c>
      <c r="J3" s="4">
        <v>9</v>
      </c>
      <c r="K3" s="4">
        <v>10</v>
      </c>
      <c r="L3" s="4">
        <v>11</v>
      </c>
      <c r="M3" s="4">
        <v>12</v>
      </c>
      <c r="N3" s="4">
        <v>13</v>
      </c>
      <c r="O3" s="4">
        <v>14</v>
      </c>
      <c r="P3" s="10">
        <v>15</v>
      </c>
      <c r="Q3" s="4">
        <v>16</v>
      </c>
      <c r="R3" s="4">
        <v>17</v>
      </c>
      <c r="S3" s="4">
        <v>18</v>
      </c>
      <c r="T3" s="4">
        <v>19</v>
      </c>
      <c r="U3" s="4">
        <v>20</v>
      </c>
      <c r="V3" s="4">
        <v>21</v>
      </c>
      <c r="W3" s="4">
        <v>22</v>
      </c>
      <c r="X3" s="4">
        <v>23</v>
      </c>
      <c r="Y3" s="4">
        <v>24</v>
      </c>
      <c r="Z3" s="4">
        <v>25</v>
      </c>
      <c r="AA3" s="4">
        <v>26</v>
      </c>
      <c r="AB3" s="4">
        <v>27</v>
      </c>
      <c r="AC3" s="4">
        <v>28</v>
      </c>
      <c r="AD3" s="4">
        <v>29</v>
      </c>
      <c r="AE3" s="4">
        <v>30</v>
      </c>
      <c r="AF3" s="4">
        <v>31</v>
      </c>
      <c r="AG3" s="14"/>
      <c r="AH3" s="4">
        <v>32</v>
      </c>
      <c r="AI3" s="4">
        <v>33</v>
      </c>
      <c r="AJ3" s="14"/>
      <c r="AK3" s="4">
        <v>34</v>
      </c>
      <c r="AL3" s="14"/>
      <c r="AM3" s="4">
        <v>35</v>
      </c>
      <c r="AN3" s="4">
        <v>36</v>
      </c>
      <c r="AO3" s="4">
        <v>37</v>
      </c>
      <c r="AP3" s="4">
        <v>38</v>
      </c>
      <c r="AQ3" s="14"/>
      <c r="AR3" s="14"/>
      <c r="AS3" s="4">
        <v>39</v>
      </c>
      <c r="AT3" s="4">
        <v>40</v>
      </c>
      <c r="AU3" s="14"/>
      <c r="AV3" s="14"/>
      <c r="AW3" s="4">
        <v>41</v>
      </c>
      <c r="AX3" s="4">
        <v>42</v>
      </c>
      <c r="AY3" s="4">
        <v>43</v>
      </c>
      <c r="AZ3" s="4">
        <v>44</v>
      </c>
      <c r="BA3" s="14"/>
      <c r="BB3" s="4">
        <v>45</v>
      </c>
      <c r="BC3" s="4">
        <v>46</v>
      </c>
      <c r="BD3" s="4">
        <v>47</v>
      </c>
      <c r="BE3" s="4">
        <v>48</v>
      </c>
      <c r="BF3" s="4">
        <v>49</v>
      </c>
      <c r="BG3" s="4">
        <v>50</v>
      </c>
      <c r="BH3" s="4">
        <v>51</v>
      </c>
      <c r="BI3" s="4">
        <v>52</v>
      </c>
      <c r="BJ3" s="4">
        <v>53</v>
      </c>
      <c r="BK3" s="4">
        <v>54</v>
      </c>
      <c r="BL3" s="4">
        <v>55</v>
      </c>
      <c r="BM3" s="4">
        <v>56</v>
      </c>
      <c r="BN3" s="4">
        <v>57</v>
      </c>
      <c r="BO3" s="4">
        <v>58</v>
      </c>
      <c r="BP3" s="4">
        <v>59</v>
      </c>
      <c r="BQ3" s="4">
        <v>60</v>
      </c>
      <c r="BR3" s="4">
        <v>61</v>
      </c>
      <c r="BS3" s="4">
        <v>62</v>
      </c>
      <c r="BT3" s="4">
        <v>63</v>
      </c>
      <c r="BU3" s="4">
        <v>64</v>
      </c>
      <c r="BV3" s="4">
        <v>65</v>
      </c>
      <c r="BW3" s="4">
        <v>66</v>
      </c>
      <c r="BX3" s="4">
        <v>67</v>
      </c>
      <c r="BY3" s="4">
        <v>68</v>
      </c>
      <c r="BZ3" s="4">
        <v>69</v>
      </c>
      <c r="CA3" s="4">
        <v>70</v>
      </c>
      <c r="CB3" s="4">
        <v>71</v>
      </c>
      <c r="CC3" s="4">
        <v>72</v>
      </c>
      <c r="CD3" s="4">
        <v>73</v>
      </c>
      <c r="CE3" s="4">
        <v>74</v>
      </c>
      <c r="CF3" s="4">
        <v>75</v>
      </c>
      <c r="CG3" s="4">
        <v>76</v>
      </c>
      <c r="CH3" s="4">
        <v>77</v>
      </c>
      <c r="CI3" s="4">
        <v>78</v>
      </c>
      <c r="CJ3" s="4">
        <v>79</v>
      </c>
      <c r="CK3" s="4">
        <v>80</v>
      </c>
      <c r="CL3" s="4">
        <v>81</v>
      </c>
      <c r="CM3" s="4">
        <v>82</v>
      </c>
      <c r="CN3" s="4">
        <v>83</v>
      </c>
      <c r="CO3" s="4">
        <v>84</v>
      </c>
      <c r="CP3" s="4">
        <v>85</v>
      </c>
      <c r="CQ3" s="4">
        <v>86</v>
      </c>
      <c r="CR3" s="4">
        <v>87</v>
      </c>
      <c r="CS3" s="4">
        <v>88</v>
      </c>
      <c r="CT3" s="4">
        <v>89</v>
      </c>
      <c r="CU3" s="4">
        <v>90</v>
      </c>
      <c r="CV3" s="4">
        <v>91</v>
      </c>
      <c r="CW3" s="4">
        <v>92</v>
      </c>
      <c r="CX3" s="4">
        <v>93</v>
      </c>
      <c r="CY3" s="14"/>
      <c r="CZ3" s="14"/>
      <c r="DA3" s="14"/>
      <c r="DB3" s="14"/>
      <c r="DC3" s="4">
        <v>94</v>
      </c>
      <c r="DD3" s="4">
        <v>95</v>
      </c>
      <c r="DE3" s="4">
        <v>96</v>
      </c>
      <c r="DF3" s="4">
        <v>97</v>
      </c>
      <c r="DG3" s="4">
        <v>98</v>
      </c>
      <c r="DH3" s="4">
        <v>99</v>
      </c>
      <c r="DI3" s="4">
        <v>100</v>
      </c>
      <c r="DJ3" s="4">
        <v>101</v>
      </c>
      <c r="DK3" s="4">
        <v>102</v>
      </c>
      <c r="DL3" s="4">
        <v>103</v>
      </c>
      <c r="DM3" s="4">
        <v>104</v>
      </c>
      <c r="DN3" s="4">
        <v>105</v>
      </c>
      <c r="DO3" s="4">
        <v>106</v>
      </c>
      <c r="DP3" s="4">
        <v>107</v>
      </c>
      <c r="DQ3" s="4">
        <v>108</v>
      </c>
      <c r="DR3" s="4">
        <v>109</v>
      </c>
      <c r="DS3" s="4">
        <v>110</v>
      </c>
      <c r="DT3" s="4">
        <v>111</v>
      </c>
      <c r="DU3" s="4">
        <v>112</v>
      </c>
      <c r="DV3" s="4">
        <v>113</v>
      </c>
      <c r="DW3" s="4">
        <v>114</v>
      </c>
      <c r="DX3" s="14"/>
      <c r="DY3" s="14"/>
      <c r="DZ3" s="14"/>
      <c r="EA3" s="4">
        <v>115</v>
      </c>
      <c r="EB3" s="4">
        <v>116</v>
      </c>
      <c r="EC3" s="4">
        <v>117</v>
      </c>
      <c r="ED3" s="4">
        <v>118</v>
      </c>
      <c r="EE3" s="4">
        <v>119</v>
      </c>
      <c r="EF3" s="4">
        <v>120</v>
      </c>
      <c r="EG3" s="14"/>
      <c r="EH3" s="14"/>
      <c r="EI3" s="14"/>
      <c r="EJ3" s="14"/>
      <c r="EK3" s="14"/>
      <c r="EL3" s="14"/>
      <c r="EM3" s="4">
        <v>121</v>
      </c>
      <c r="EN3" s="4">
        <v>122</v>
      </c>
      <c r="EO3" s="4">
        <v>123</v>
      </c>
      <c r="EP3" s="4">
        <v>124</v>
      </c>
      <c r="EQ3" s="14"/>
      <c r="ER3" s="14"/>
      <c r="ES3" s="4">
        <v>125</v>
      </c>
      <c r="ET3" s="4">
        <v>126</v>
      </c>
      <c r="EU3" s="4">
        <v>127</v>
      </c>
      <c r="EV3" s="4">
        <v>128</v>
      </c>
      <c r="EW3" s="14"/>
      <c r="EX3" s="14"/>
      <c r="EY3" s="14"/>
      <c r="EZ3" s="14"/>
      <c r="FA3" s="4">
        <v>129</v>
      </c>
      <c r="FB3" s="4">
        <v>130</v>
      </c>
      <c r="FC3" s="14"/>
      <c r="FD3" s="4">
        <v>131</v>
      </c>
      <c r="FE3" s="4">
        <v>132</v>
      </c>
      <c r="FF3" s="4">
        <v>133</v>
      </c>
      <c r="FG3" s="4">
        <v>134</v>
      </c>
      <c r="FH3" s="4">
        <v>135</v>
      </c>
      <c r="FI3" s="4">
        <v>136</v>
      </c>
      <c r="FJ3" s="4">
        <v>137</v>
      </c>
      <c r="FK3" s="4">
        <v>138</v>
      </c>
      <c r="FL3" s="4">
        <v>139</v>
      </c>
      <c r="FM3" s="4">
        <v>140</v>
      </c>
      <c r="FN3" s="4">
        <v>141</v>
      </c>
      <c r="FO3" s="4">
        <v>142</v>
      </c>
      <c r="FP3" s="4">
        <v>143</v>
      </c>
      <c r="FQ3" s="4">
        <v>144</v>
      </c>
      <c r="FR3" s="4">
        <v>145</v>
      </c>
      <c r="FS3" s="14"/>
      <c r="FT3" s="4">
        <v>146</v>
      </c>
      <c r="FU3" s="4">
        <v>147</v>
      </c>
      <c r="FV3" s="4">
        <v>148</v>
      </c>
      <c r="FW3" s="4">
        <v>149</v>
      </c>
      <c r="FX3" s="4">
        <v>150</v>
      </c>
      <c r="FY3" s="4">
        <v>151</v>
      </c>
      <c r="FZ3" s="4">
        <v>152</v>
      </c>
      <c r="GA3" s="4">
        <v>153</v>
      </c>
      <c r="GB3" s="4">
        <v>154</v>
      </c>
      <c r="GC3" s="4">
        <v>155</v>
      </c>
      <c r="GD3" s="4">
        <v>156</v>
      </c>
      <c r="GE3" s="4">
        <v>157</v>
      </c>
      <c r="GF3" s="4">
        <v>158</v>
      </c>
      <c r="GG3" s="4">
        <v>159</v>
      </c>
      <c r="GH3" s="4">
        <v>160</v>
      </c>
      <c r="GI3" s="4">
        <v>161</v>
      </c>
      <c r="GJ3" s="4">
        <v>162</v>
      </c>
      <c r="GK3" s="4">
        <v>163</v>
      </c>
      <c r="GL3" s="4">
        <v>164</v>
      </c>
      <c r="GM3" s="4">
        <v>165</v>
      </c>
      <c r="GN3" s="4">
        <v>166</v>
      </c>
      <c r="GO3" s="4">
        <v>167</v>
      </c>
      <c r="GP3" s="4">
        <v>168</v>
      </c>
      <c r="GQ3" s="4">
        <v>169</v>
      </c>
      <c r="GR3" s="4">
        <v>170</v>
      </c>
      <c r="GS3" s="4">
        <v>171</v>
      </c>
      <c r="GT3" s="4">
        <v>172</v>
      </c>
      <c r="GU3" s="4">
        <v>173</v>
      </c>
      <c r="GV3" s="4">
        <v>174</v>
      </c>
      <c r="GW3" s="4">
        <v>175</v>
      </c>
      <c r="GX3" s="4">
        <v>176</v>
      </c>
      <c r="GY3" s="4">
        <v>177</v>
      </c>
      <c r="GZ3" s="4">
        <v>178</v>
      </c>
      <c r="HA3" s="4">
        <v>179</v>
      </c>
      <c r="HB3" s="4">
        <v>180</v>
      </c>
      <c r="HC3" s="4">
        <v>181</v>
      </c>
      <c r="HD3" s="4">
        <v>182</v>
      </c>
      <c r="HE3" s="4">
        <v>183</v>
      </c>
      <c r="HF3" s="4">
        <v>184</v>
      </c>
      <c r="HG3" s="4">
        <v>185</v>
      </c>
      <c r="HH3" s="4">
        <v>186</v>
      </c>
      <c r="HI3" s="4">
        <v>187</v>
      </c>
      <c r="HJ3" s="4">
        <v>188</v>
      </c>
      <c r="HK3" s="4">
        <v>189</v>
      </c>
      <c r="HL3" s="4">
        <v>190</v>
      </c>
      <c r="HM3" s="4">
        <v>191</v>
      </c>
      <c r="HN3" s="4">
        <v>192</v>
      </c>
      <c r="HO3" s="4">
        <v>193</v>
      </c>
      <c r="HP3" s="4">
        <v>194</v>
      </c>
      <c r="HQ3" s="4">
        <v>195</v>
      </c>
      <c r="HR3" s="4">
        <v>196</v>
      </c>
      <c r="HS3" s="4">
        <v>197</v>
      </c>
      <c r="HT3" s="4">
        <v>198</v>
      </c>
      <c r="HU3" s="4">
        <v>199</v>
      </c>
      <c r="HV3" s="4">
        <v>200</v>
      </c>
      <c r="HW3" s="4">
        <v>201</v>
      </c>
      <c r="HX3" s="4">
        <v>202</v>
      </c>
      <c r="HY3" s="4">
        <v>203</v>
      </c>
      <c r="HZ3" s="4">
        <v>204</v>
      </c>
      <c r="IA3" s="4">
        <v>205</v>
      </c>
      <c r="IB3" s="4">
        <v>206</v>
      </c>
      <c r="IC3" s="4">
        <v>207</v>
      </c>
      <c r="ID3" s="4">
        <v>208</v>
      </c>
      <c r="IE3" s="4">
        <v>209</v>
      </c>
      <c r="IF3" s="4">
        <v>210</v>
      </c>
      <c r="IG3" s="4">
        <v>211</v>
      </c>
      <c r="IH3" s="4">
        <v>212</v>
      </c>
      <c r="II3" s="4">
        <v>213</v>
      </c>
      <c r="IJ3" s="4">
        <v>214</v>
      </c>
      <c r="IK3" s="4">
        <v>215</v>
      </c>
      <c r="IL3" s="4">
        <v>216</v>
      </c>
      <c r="IM3" s="4">
        <v>217</v>
      </c>
      <c r="IN3" s="4">
        <v>218</v>
      </c>
      <c r="IO3" s="4">
        <v>219</v>
      </c>
      <c r="IP3" s="4">
        <v>220</v>
      </c>
      <c r="IQ3" s="4">
        <v>221</v>
      </c>
      <c r="IR3" s="4">
        <v>222</v>
      </c>
      <c r="IS3" s="4">
        <v>223</v>
      </c>
      <c r="IT3" s="4">
        <v>224</v>
      </c>
      <c r="IU3" s="4">
        <v>225</v>
      </c>
      <c r="IV3" s="4">
        <v>226</v>
      </c>
      <c r="IW3" s="4">
        <v>227</v>
      </c>
      <c r="IX3" s="4">
        <v>228</v>
      </c>
      <c r="IY3" s="5">
        <v>214</v>
      </c>
      <c r="IZ3" s="5">
        <v>215</v>
      </c>
      <c r="JA3" s="5">
        <v>216</v>
      </c>
      <c r="JB3" s="5">
        <v>217</v>
      </c>
      <c r="JC3" s="5">
        <v>218</v>
      </c>
      <c r="JD3" s="5">
        <v>219</v>
      </c>
      <c r="JE3" s="5">
        <v>220</v>
      </c>
      <c r="JF3" s="5">
        <v>221</v>
      </c>
      <c r="JG3" s="5">
        <v>222</v>
      </c>
      <c r="JH3" s="5">
        <v>223</v>
      </c>
      <c r="JI3" s="5">
        <v>224</v>
      </c>
      <c r="JJ3" s="5">
        <v>225</v>
      </c>
      <c r="JK3" s="5">
        <v>226</v>
      </c>
      <c r="JL3" s="5">
        <v>227</v>
      </c>
      <c r="JM3" s="5">
        <v>228</v>
      </c>
      <c r="JN3" s="28" t="s">
        <v>558</v>
      </c>
      <c r="JO3" s="28" t="s">
        <v>559</v>
      </c>
      <c r="JP3" s="28" t="s">
        <v>561</v>
      </c>
      <c r="JQ3" s="39" t="s">
        <v>560</v>
      </c>
      <c r="JR3" s="39" t="s">
        <v>562</v>
      </c>
      <c r="JS3" s="28" t="s">
        <v>554</v>
      </c>
      <c r="JT3" s="28" t="s">
        <v>563</v>
      </c>
      <c r="JU3" s="28" t="s">
        <v>553</v>
      </c>
      <c r="JV3" s="39" t="s">
        <v>564</v>
      </c>
      <c r="JW3" s="28" t="s">
        <v>552</v>
      </c>
      <c r="JX3" s="28" t="s">
        <v>555</v>
      </c>
      <c r="JY3" s="28" t="s">
        <v>551</v>
      </c>
      <c r="JZ3" s="28" t="s">
        <v>565</v>
      </c>
      <c r="KA3" s="28" t="s">
        <v>550</v>
      </c>
      <c r="KB3" s="28" t="s">
        <v>549</v>
      </c>
    </row>
    <row r="4" spans="1:288" s="8" customFormat="1" ht="51" x14ac:dyDescent="0.25">
      <c r="A4" s="4">
        <v>5101</v>
      </c>
      <c r="B4" s="15" t="s">
        <v>231</v>
      </c>
      <c r="C4" s="15" t="s">
        <v>232</v>
      </c>
      <c r="D4" s="15" t="s">
        <v>459</v>
      </c>
      <c r="E4" s="19" t="s">
        <v>461</v>
      </c>
      <c r="F4" s="15" t="s">
        <v>233</v>
      </c>
      <c r="G4" s="15">
        <v>47001</v>
      </c>
      <c r="H4" s="15" t="s">
        <v>460</v>
      </c>
      <c r="I4" s="15" t="s">
        <v>234</v>
      </c>
      <c r="J4" s="15" t="s">
        <v>214</v>
      </c>
      <c r="K4" s="15" t="s">
        <v>235</v>
      </c>
      <c r="L4" s="15" t="s">
        <v>228</v>
      </c>
      <c r="M4" s="15"/>
      <c r="N4" s="15">
        <v>487881201</v>
      </c>
      <c r="O4" s="15" t="s">
        <v>236</v>
      </c>
      <c r="P4" s="15"/>
      <c r="Q4" s="15"/>
      <c r="R4" s="15"/>
      <c r="S4" s="15"/>
      <c r="T4" s="15"/>
      <c r="U4" s="15"/>
      <c r="V4" s="15"/>
      <c r="W4" s="15"/>
      <c r="X4" s="15"/>
      <c r="Y4" s="15"/>
      <c r="Z4" s="15"/>
      <c r="AA4" s="15"/>
      <c r="AB4" s="15" t="s">
        <v>237</v>
      </c>
      <c r="AC4" s="15" t="s">
        <v>216</v>
      </c>
      <c r="AD4" s="15"/>
      <c r="AE4" s="15">
        <v>487881220</v>
      </c>
      <c r="AF4" s="15" t="s">
        <v>238</v>
      </c>
      <c r="AG4" s="26" t="s">
        <v>501</v>
      </c>
      <c r="AH4" s="15">
        <v>3</v>
      </c>
      <c r="AI4" s="15">
        <v>1</v>
      </c>
      <c r="AJ4" s="20">
        <f t="shared" ref="AJ4:AJ13" si="0">SUM(AH4:AI4)</f>
        <v>4</v>
      </c>
      <c r="AK4" s="15">
        <v>0</v>
      </c>
      <c r="AL4" s="20">
        <f t="shared" ref="AL4:AL13" si="1">SUM(AJ4:AK4)</f>
        <v>4</v>
      </c>
      <c r="AM4" s="15">
        <v>4</v>
      </c>
      <c r="AN4" s="26">
        <v>2.75</v>
      </c>
      <c r="AO4" s="15">
        <v>1</v>
      </c>
      <c r="AP4" s="26">
        <v>0</v>
      </c>
      <c r="AQ4" s="20">
        <f t="shared" ref="AQ4:AQ13" si="2">SUM(AM4,AO4)</f>
        <v>5</v>
      </c>
      <c r="AR4" s="26">
        <f t="shared" ref="AR4:AR13" si="3">SUM(AN4,AP4)</f>
        <v>2.75</v>
      </c>
      <c r="AS4" s="15">
        <v>0</v>
      </c>
      <c r="AT4" s="15">
        <v>0</v>
      </c>
      <c r="AU4" s="20">
        <f t="shared" ref="AU4:AU13" si="4">SUM(AQ4,AS4)</f>
        <v>5</v>
      </c>
      <c r="AV4" s="26">
        <f t="shared" ref="AV4:AV13" si="5">SUM(AR4,AT4)</f>
        <v>2.75</v>
      </c>
      <c r="AW4" s="15">
        <v>1</v>
      </c>
      <c r="AX4" s="15">
        <v>2</v>
      </c>
      <c r="AY4" s="15">
        <v>0</v>
      </c>
      <c r="AZ4" s="15">
        <v>0</v>
      </c>
      <c r="BA4" s="20">
        <f t="shared" ref="BA4:BA13" si="6">SUM(AW4:AZ4)</f>
        <v>3</v>
      </c>
      <c r="BB4" s="15">
        <v>0</v>
      </c>
      <c r="BC4" s="15">
        <v>1</v>
      </c>
      <c r="BD4" s="15">
        <v>0</v>
      </c>
      <c r="BE4" s="15">
        <v>1</v>
      </c>
      <c r="BF4" s="15">
        <v>2</v>
      </c>
      <c r="BG4" s="15">
        <v>0</v>
      </c>
      <c r="BH4" s="15">
        <v>0</v>
      </c>
      <c r="BI4" s="15">
        <v>1</v>
      </c>
      <c r="BJ4" s="15">
        <v>0</v>
      </c>
      <c r="BK4" s="15">
        <v>3</v>
      </c>
      <c r="BL4" s="15">
        <v>0</v>
      </c>
      <c r="BM4" s="15">
        <v>0</v>
      </c>
      <c r="BN4" s="15">
        <v>0</v>
      </c>
      <c r="BO4" s="15">
        <v>1</v>
      </c>
      <c r="BP4" s="15">
        <v>2</v>
      </c>
      <c r="BQ4" s="15">
        <v>0</v>
      </c>
      <c r="BR4" s="15">
        <v>1</v>
      </c>
      <c r="BS4" s="15">
        <v>0</v>
      </c>
      <c r="BT4" s="15">
        <v>1</v>
      </c>
      <c r="BU4" s="15">
        <v>1</v>
      </c>
      <c r="BV4" s="15">
        <v>0</v>
      </c>
      <c r="BW4" s="15">
        <v>1</v>
      </c>
      <c r="BX4" s="15">
        <v>0</v>
      </c>
      <c r="BY4" s="15">
        <v>1</v>
      </c>
      <c r="BZ4" s="15">
        <v>0</v>
      </c>
      <c r="CA4" s="15">
        <v>0</v>
      </c>
      <c r="CB4" s="15">
        <v>1</v>
      </c>
      <c r="CC4" s="15">
        <v>0</v>
      </c>
      <c r="CD4" s="15">
        <v>1</v>
      </c>
      <c r="CE4" s="15">
        <v>1.75</v>
      </c>
      <c r="CF4" s="15">
        <v>2</v>
      </c>
      <c r="CG4" s="15">
        <v>0</v>
      </c>
      <c r="CH4" s="15">
        <v>0</v>
      </c>
      <c r="CI4" s="15">
        <v>0</v>
      </c>
      <c r="CJ4" s="15">
        <v>0</v>
      </c>
      <c r="CK4" s="15">
        <v>0</v>
      </c>
      <c r="CL4" s="15">
        <v>3.75</v>
      </c>
      <c r="CM4" s="15">
        <v>0</v>
      </c>
      <c r="CN4" s="15">
        <v>0</v>
      </c>
      <c r="CO4" s="15">
        <v>0</v>
      </c>
      <c r="CP4" s="15">
        <v>0</v>
      </c>
      <c r="CQ4" s="15">
        <v>0</v>
      </c>
      <c r="CR4" s="15"/>
      <c r="CS4" s="15">
        <v>0</v>
      </c>
      <c r="CT4" s="15">
        <v>0</v>
      </c>
      <c r="CU4" s="15">
        <v>0</v>
      </c>
      <c r="CV4" s="15">
        <v>0</v>
      </c>
      <c r="CW4" s="15">
        <v>0.25</v>
      </c>
      <c r="CX4" s="15">
        <v>0</v>
      </c>
      <c r="CY4" s="26">
        <f t="shared" ref="CY4:CY13" si="7">SUM(CE4:CJ4,CL4:CM4,CO4,CV4)</f>
        <v>7.5</v>
      </c>
      <c r="CZ4" s="26">
        <f t="shared" ref="CZ4:CZ13" si="8">SUM(CP4:CQ4,CW4)</f>
        <v>0.25</v>
      </c>
      <c r="DA4" s="26">
        <f t="shared" ref="DA4:DA13" si="9">SUM(CY4:CZ4)</f>
        <v>7.75</v>
      </c>
      <c r="DB4" s="26">
        <f t="shared" ref="DB4:DB13" si="10">SUM(CS4:CT4,CX4,CY4:CZ4)</f>
        <v>7.75</v>
      </c>
      <c r="DC4" s="15">
        <v>1</v>
      </c>
      <c r="DD4" s="15">
        <v>2</v>
      </c>
      <c r="DE4" s="15" t="s">
        <v>239</v>
      </c>
      <c r="DF4" s="15">
        <v>0</v>
      </c>
      <c r="DG4" s="15">
        <v>0</v>
      </c>
      <c r="DH4" s="15"/>
      <c r="DI4" s="15" t="s">
        <v>240</v>
      </c>
      <c r="DJ4" s="15" t="s">
        <v>466</v>
      </c>
      <c r="DK4" s="15" t="s">
        <v>241</v>
      </c>
      <c r="DL4" s="15">
        <v>0</v>
      </c>
      <c r="DM4" s="15">
        <v>0</v>
      </c>
      <c r="DN4" s="15"/>
      <c r="DO4" s="15">
        <v>0</v>
      </c>
      <c r="DP4" s="15">
        <v>0</v>
      </c>
      <c r="DQ4" s="15"/>
      <c r="DR4" s="15">
        <v>0</v>
      </c>
      <c r="DS4" s="15">
        <v>0</v>
      </c>
      <c r="DT4" s="15">
        <v>0</v>
      </c>
      <c r="DU4" s="15">
        <v>4</v>
      </c>
      <c r="DV4" s="15">
        <v>0</v>
      </c>
      <c r="DW4" s="15">
        <v>0</v>
      </c>
      <c r="DX4" s="20">
        <f t="shared" ref="DX4:DX13" si="11">SUM(DR4,DU4)</f>
        <v>4</v>
      </c>
      <c r="DY4" s="20">
        <f t="shared" ref="DY4:DY13" si="12">SUM(DS4,DV4)</f>
        <v>0</v>
      </c>
      <c r="DZ4" s="20">
        <f t="shared" ref="DZ4:DZ13" si="13">SUM(DT4,DW4)</f>
        <v>0</v>
      </c>
      <c r="EA4" s="15">
        <v>1</v>
      </c>
      <c r="EB4" s="15">
        <v>0</v>
      </c>
      <c r="EC4" s="15">
        <v>0</v>
      </c>
      <c r="ED4" s="15">
        <v>11</v>
      </c>
      <c r="EE4" s="15">
        <v>0</v>
      </c>
      <c r="EF4" s="15">
        <v>0</v>
      </c>
      <c r="EG4" s="20">
        <f t="shared" ref="EG4:EG13" si="14">SUM(EA4,ED4)</f>
        <v>12</v>
      </c>
      <c r="EH4" s="20">
        <f t="shared" ref="EH4:EH13" si="15">SUM(EB4,EE4)</f>
        <v>0</v>
      </c>
      <c r="EI4" s="20">
        <f t="shared" ref="EI4:EI13" si="16">SUM(EC4,EF4)</f>
        <v>0</v>
      </c>
      <c r="EJ4" s="20">
        <f t="shared" ref="EJ4:EJ13" si="17">SUM(DX4,EG4)</f>
        <v>16</v>
      </c>
      <c r="EK4" s="20">
        <f t="shared" ref="EK4:EK13" si="18">SUM(DY4,EH4)</f>
        <v>0</v>
      </c>
      <c r="EL4" s="20">
        <f t="shared" ref="EL4:EL13" si="19">SUM(DZ4,EI4)</f>
        <v>0</v>
      </c>
      <c r="EM4" s="15">
        <v>0</v>
      </c>
      <c r="EN4" s="15">
        <v>1</v>
      </c>
      <c r="EO4" s="15">
        <v>4</v>
      </c>
      <c r="EP4" s="15">
        <v>0</v>
      </c>
      <c r="EQ4" s="20">
        <f t="shared" ref="EQ4:EQ13" si="20">SUM(EM4,EO4)</f>
        <v>4</v>
      </c>
      <c r="ER4" s="20">
        <f t="shared" ref="ER4:ER13" si="21">SUM(EN4,EP4)</f>
        <v>1</v>
      </c>
      <c r="ES4" s="15">
        <v>0</v>
      </c>
      <c r="ET4" s="15">
        <v>0</v>
      </c>
      <c r="EU4" s="15">
        <v>3</v>
      </c>
      <c r="EV4" s="15">
        <v>0</v>
      </c>
      <c r="EW4" s="20">
        <f t="shared" ref="EW4:EW13" si="22">SUM(ES4,EU4)</f>
        <v>3</v>
      </c>
      <c r="EX4" s="20" t="e">
        <f>SUM(#REF!,#REF!)</f>
        <v>#REF!</v>
      </c>
      <c r="EY4" s="20">
        <f t="shared" ref="EY4:EY13" si="23">SUM(EQ4,EW4)</f>
        <v>7</v>
      </c>
      <c r="EZ4" s="20" t="e">
        <f t="shared" ref="EZ4:EZ13" si="24">SUM(ER4,EX4)</f>
        <v>#REF!</v>
      </c>
      <c r="FA4" s="15">
        <v>0</v>
      </c>
      <c r="FB4" s="15">
        <v>0</v>
      </c>
      <c r="FC4" s="20">
        <f t="shared" ref="FC4:FC13" si="25">SUM(FA4:FB4)</f>
        <v>0</v>
      </c>
      <c r="FD4" s="15">
        <v>6</v>
      </c>
      <c r="FE4" s="15">
        <v>5</v>
      </c>
      <c r="FF4" s="15">
        <v>0</v>
      </c>
      <c r="FG4" s="15">
        <v>0</v>
      </c>
      <c r="FH4" s="15">
        <v>0</v>
      </c>
      <c r="FI4" s="15">
        <v>0</v>
      </c>
      <c r="FJ4" s="15">
        <v>4</v>
      </c>
      <c r="FK4" s="15">
        <v>10</v>
      </c>
      <c r="FL4" s="15">
        <v>0</v>
      </c>
      <c r="FM4" s="15">
        <v>0</v>
      </c>
      <c r="FN4" s="15">
        <v>0</v>
      </c>
      <c r="FO4" s="15">
        <v>0</v>
      </c>
      <c r="FP4" s="15">
        <v>0</v>
      </c>
      <c r="FQ4" s="15">
        <v>50</v>
      </c>
      <c r="FR4" s="15">
        <v>42</v>
      </c>
      <c r="FS4" s="20" t="e">
        <f t="shared" ref="FS4:FS13" si="26">SUM(EJ4:EK4,EY4:EZ4,FC4,FN4)</f>
        <v>#REF!</v>
      </c>
      <c r="FT4" s="15">
        <v>0</v>
      </c>
      <c r="FU4" s="15">
        <v>0</v>
      </c>
      <c r="FV4" s="15">
        <v>0</v>
      </c>
      <c r="FW4" s="15">
        <v>0</v>
      </c>
      <c r="FX4" s="15">
        <v>0</v>
      </c>
      <c r="FY4" s="15">
        <v>0</v>
      </c>
      <c r="FZ4" s="15">
        <v>0</v>
      </c>
      <c r="GA4" s="15">
        <v>0</v>
      </c>
      <c r="GB4" s="15">
        <v>0</v>
      </c>
      <c r="GC4" s="15">
        <v>0</v>
      </c>
      <c r="GD4" s="15">
        <v>0</v>
      </c>
      <c r="GE4" s="15">
        <v>0</v>
      </c>
      <c r="GF4" s="15">
        <v>0</v>
      </c>
      <c r="GG4" s="15">
        <v>0</v>
      </c>
      <c r="GH4" s="15">
        <v>0</v>
      </c>
      <c r="GI4" s="15">
        <v>0</v>
      </c>
      <c r="GJ4" s="15">
        <v>0</v>
      </c>
      <c r="GK4" s="15">
        <v>0</v>
      </c>
      <c r="GL4" s="15">
        <v>0</v>
      </c>
      <c r="GM4" s="15">
        <v>0</v>
      </c>
      <c r="GN4" s="15">
        <v>8</v>
      </c>
      <c r="GO4" s="15">
        <v>8</v>
      </c>
      <c r="GP4" s="15">
        <v>0</v>
      </c>
      <c r="GQ4" s="15">
        <v>0</v>
      </c>
      <c r="GR4" s="15">
        <v>0</v>
      </c>
      <c r="GS4" s="15">
        <v>0</v>
      </c>
      <c r="GT4" s="15">
        <v>0</v>
      </c>
      <c r="GU4" s="15">
        <v>0</v>
      </c>
      <c r="GV4" s="15">
        <v>0</v>
      </c>
      <c r="GW4" s="15">
        <v>0</v>
      </c>
      <c r="GX4" s="15">
        <v>2</v>
      </c>
      <c r="GY4" s="15">
        <v>0</v>
      </c>
      <c r="GZ4" s="15" t="s">
        <v>242</v>
      </c>
      <c r="HA4" s="15">
        <v>2</v>
      </c>
      <c r="HB4" s="15">
        <v>0</v>
      </c>
      <c r="HC4" s="15" t="s">
        <v>243</v>
      </c>
      <c r="HD4" s="15">
        <v>0</v>
      </c>
      <c r="HE4" s="15"/>
      <c r="HF4" s="15">
        <v>1</v>
      </c>
      <c r="HG4" s="15"/>
      <c r="HH4" s="15"/>
      <c r="HI4" s="15">
        <v>0</v>
      </c>
      <c r="HJ4" s="15">
        <v>2</v>
      </c>
      <c r="HK4" s="15">
        <v>0</v>
      </c>
      <c r="HL4" s="15" t="s">
        <v>244</v>
      </c>
      <c r="HM4" s="15" t="s">
        <v>245</v>
      </c>
      <c r="HN4" s="15">
        <v>3</v>
      </c>
      <c r="HO4" s="15">
        <v>0</v>
      </c>
      <c r="HP4" s="15">
        <v>0</v>
      </c>
      <c r="HQ4" s="15">
        <v>0</v>
      </c>
      <c r="HR4" s="15">
        <v>1</v>
      </c>
      <c r="HS4" s="15"/>
      <c r="HT4" s="15">
        <v>0</v>
      </c>
      <c r="HU4" s="15">
        <v>0</v>
      </c>
      <c r="HV4" s="15">
        <v>1</v>
      </c>
      <c r="HW4" s="15">
        <v>0</v>
      </c>
      <c r="HX4" s="15">
        <v>0</v>
      </c>
      <c r="HY4" s="15">
        <v>0</v>
      </c>
      <c r="HZ4" s="15">
        <v>2</v>
      </c>
      <c r="IA4" s="15" t="s">
        <v>246</v>
      </c>
      <c r="IB4" s="15">
        <v>1</v>
      </c>
      <c r="IC4" s="15">
        <v>1</v>
      </c>
      <c r="ID4" s="15">
        <v>5</v>
      </c>
      <c r="IE4" s="15">
        <v>1</v>
      </c>
      <c r="IF4" s="15">
        <v>0</v>
      </c>
      <c r="IG4" s="15">
        <v>0</v>
      </c>
      <c r="IH4" s="15">
        <v>0</v>
      </c>
      <c r="II4" s="15">
        <v>0</v>
      </c>
      <c r="IJ4" s="15">
        <v>77673</v>
      </c>
      <c r="IK4" s="15">
        <v>872</v>
      </c>
      <c r="IL4" s="15">
        <v>38314</v>
      </c>
      <c r="IM4" s="15">
        <v>66</v>
      </c>
      <c r="IN4" s="15">
        <v>7</v>
      </c>
      <c r="IO4" s="15">
        <v>2</v>
      </c>
      <c r="IP4" s="15">
        <v>41</v>
      </c>
      <c r="IQ4" s="15">
        <v>14</v>
      </c>
      <c r="IR4" s="15">
        <v>18</v>
      </c>
      <c r="IS4" s="15">
        <v>32</v>
      </c>
      <c r="IT4" s="15">
        <v>0</v>
      </c>
      <c r="IU4" s="25">
        <v>0.34150000000000003</v>
      </c>
      <c r="IV4" s="25">
        <v>0.248</v>
      </c>
      <c r="IW4" s="22">
        <v>0.78</v>
      </c>
      <c r="IX4" s="25">
        <v>0.63300000000000001</v>
      </c>
      <c r="IY4" s="45">
        <v>77621</v>
      </c>
      <c r="IZ4" s="7">
        <v>872.02461500000004</v>
      </c>
      <c r="JA4" s="45">
        <v>37878</v>
      </c>
      <c r="JB4" s="7">
        <v>66.096307999999993</v>
      </c>
      <c r="JC4" s="45">
        <v>9</v>
      </c>
      <c r="JD4" s="45">
        <v>3</v>
      </c>
      <c r="JE4" s="45">
        <v>41</v>
      </c>
      <c r="JF4" s="45">
        <v>12</v>
      </c>
      <c r="JG4" s="45">
        <v>18</v>
      </c>
      <c r="JH4" s="45">
        <v>30</v>
      </c>
      <c r="JI4" s="45">
        <v>0</v>
      </c>
      <c r="JJ4" s="45">
        <v>29.268292682926827</v>
      </c>
      <c r="JK4" s="45">
        <v>21.062054538449011</v>
      </c>
      <c r="JL4" s="45">
        <v>73.170731707317074</v>
      </c>
      <c r="JM4" s="45">
        <v>85.502792831140425</v>
      </c>
      <c r="JN4" s="33" t="e">
        <f t="shared" ref="JN4:JN12" si="27">FS4/CF4</f>
        <v>#REF!</v>
      </c>
      <c r="JO4" s="29">
        <v>0</v>
      </c>
      <c r="JP4" s="35">
        <v>4</v>
      </c>
      <c r="JQ4" s="32">
        <f t="shared" ref="JQ4:JQ13" si="28">AH4+AI4+AK4</f>
        <v>4</v>
      </c>
      <c r="JR4" s="34">
        <f t="shared" ref="JR4:JR12" si="29">JQ4-JP4</f>
        <v>0</v>
      </c>
      <c r="JS4" s="36">
        <f t="shared" ref="JS4:JS13" si="30">JH4</f>
        <v>30</v>
      </c>
      <c r="JT4" s="38">
        <v>80.316735095832129</v>
      </c>
      <c r="JU4" s="38">
        <f t="shared" ref="JU4:JU13" si="31">JM4</f>
        <v>85.502792831140425</v>
      </c>
      <c r="JV4" s="40">
        <f t="shared" ref="JV4:JV13" si="32">JU4-JT4</f>
        <v>5.1860577353082959</v>
      </c>
      <c r="JW4" s="36">
        <f t="shared" ref="JW4:JW13" si="33">JE4</f>
        <v>41</v>
      </c>
      <c r="JX4" s="37">
        <v>5</v>
      </c>
      <c r="JY4" s="35">
        <v>5</v>
      </c>
      <c r="JZ4" s="51" t="e">
        <f t="shared" ref="JZ4:JZ13" si="34">FS4/AR4</f>
        <v>#REF!</v>
      </c>
      <c r="KA4" s="35">
        <f t="shared" ref="KA4:KA13" si="35">IB4+IC4</f>
        <v>2</v>
      </c>
      <c r="KB4" s="50">
        <f>FL4/FJ4*100</f>
        <v>0</v>
      </c>
    </row>
    <row r="5" spans="1:288" s="8" customFormat="1" ht="38.25" x14ac:dyDescent="0.25">
      <c r="A5" s="4">
        <v>5102</v>
      </c>
      <c r="B5" s="15" t="s">
        <v>231</v>
      </c>
      <c r="C5" s="15" t="s">
        <v>247</v>
      </c>
      <c r="D5" s="15" t="s">
        <v>457</v>
      </c>
      <c r="E5" s="19">
        <v>37</v>
      </c>
      <c r="F5" s="15" t="s">
        <v>248</v>
      </c>
      <c r="G5" s="15">
        <v>46401</v>
      </c>
      <c r="H5" s="15" t="s">
        <v>249</v>
      </c>
      <c r="I5" s="15" t="s">
        <v>462</v>
      </c>
      <c r="J5" s="15" t="s">
        <v>463</v>
      </c>
      <c r="K5" s="15" t="s">
        <v>250</v>
      </c>
      <c r="L5" s="15" t="s">
        <v>229</v>
      </c>
      <c r="M5" s="15"/>
      <c r="N5" s="15">
        <v>482464020</v>
      </c>
      <c r="O5" s="15" t="s">
        <v>251</v>
      </c>
      <c r="P5" s="15"/>
      <c r="Q5" s="15"/>
      <c r="R5" s="15"/>
      <c r="S5" s="15"/>
      <c r="T5" s="15"/>
      <c r="U5" s="15"/>
      <c r="V5" s="15"/>
      <c r="W5" s="15"/>
      <c r="X5" s="15"/>
      <c r="Y5" s="15"/>
      <c r="Z5" s="15"/>
      <c r="AA5" s="15"/>
      <c r="AB5" s="15" t="s">
        <v>252</v>
      </c>
      <c r="AC5" s="15" t="s">
        <v>253</v>
      </c>
      <c r="AD5" s="15"/>
      <c r="AE5" s="15">
        <v>482464023</v>
      </c>
      <c r="AF5" s="15" t="s">
        <v>254</v>
      </c>
      <c r="AG5" s="26" t="s">
        <v>501</v>
      </c>
      <c r="AH5" s="15">
        <v>1</v>
      </c>
      <c r="AI5" s="15">
        <v>0</v>
      </c>
      <c r="AJ5" s="20">
        <f t="shared" si="0"/>
        <v>1</v>
      </c>
      <c r="AK5" s="15">
        <v>0</v>
      </c>
      <c r="AL5" s="20">
        <f t="shared" si="1"/>
        <v>1</v>
      </c>
      <c r="AM5" s="15">
        <v>1</v>
      </c>
      <c r="AN5" s="26">
        <v>1</v>
      </c>
      <c r="AO5" s="15">
        <v>0</v>
      </c>
      <c r="AP5" s="26">
        <v>0</v>
      </c>
      <c r="AQ5" s="20">
        <f t="shared" si="2"/>
        <v>1</v>
      </c>
      <c r="AR5" s="26">
        <f t="shared" si="3"/>
        <v>1</v>
      </c>
      <c r="AS5" s="15">
        <v>0</v>
      </c>
      <c r="AT5" s="26">
        <v>0</v>
      </c>
      <c r="AU5" s="20">
        <f t="shared" si="4"/>
        <v>1</v>
      </c>
      <c r="AV5" s="26">
        <f t="shared" si="5"/>
        <v>1</v>
      </c>
      <c r="AW5" s="15">
        <v>0</v>
      </c>
      <c r="AX5" s="15">
        <v>0</v>
      </c>
      <c r="AY5" s="15">
        <v>0</v>
      </c>
      <c r="AZ5" s="15">
        <v>1</v>
      </c>
      <c r="BA5" s="20">
        <f t="shared" si="6"/>
        <v>1</v>
      </c>
      <c r="BB5" s="15">
        <v>0</v>
      </c>
      <c r="BC5" s="15">
        <v>1</v>
      </c>
      <c r="BD5" s="15">
        <v>0</v>
      </c>
      <c r="BE5" s="15">
        <v>0</v>
      </c>
      <c r="BF5" s="15">
        <v>0</v>
      </c>
      <c r="BG5" s="15">
        <v>0</v>
      </c>
      <c r="BH5" s="15">
        <v>0</v>
      </c>
      <c r="BI5" s="15">
        <v>0</v>
      </c>
      <c r="BJ5" s="15">
        <v>1</v>
      </c>
      <c r="BK5" s="15">
        <v>0</v>
      </c>
      <c r="BL5" s="15">
        <v>0</v>
      </c>
      <c r="BM5" s="15">
        <v>0</v>
      </c>
      <c r="BN5" s="15">
        <v>0</v>
      </c>
      <c r="BO5" s="15">
        <v>1</v>
      </c>
      <c r="BP5" s="15">
        <v>0</v>
      </c>
      <c r="BQ5" s="15">
        <v>0</v>
      </c>
      <c r="BR5" s="15">
        <v>1</v>
      </c>
      <c r="BS5" s="15">
        <v>0</v>
      </c>
      <c r="BT5" s="15">
        <v>3</v>
      </c>
      <c r="BU5" s="15">
        <v>1</v>
      </c>
      <c r="BV5" s="15">
        <v>0</v>
      </c>
      <c r="BW5" s="15">
        <v>0</v>
      </c>
      <c r="BX5" s="15">
        <v>1</v>
      </c>
      <c r="BY5" s="15">
        <v>0</v>
      </c>
      <c r="BZ5" s="15">
        <v>0</v>
      </c>
      <c r="CA5" s="15">
        <v>1</v>
      </c>
      <c r="CB5" s="15">
        <v>1</v>
      </c>
      <c r="CC5" s="15">
        <v>0</v>
      </c>
      <c r="CD5" s="15">
        <v>0</v>
      </c>
      <c r="CE5" s="15">
        <v>1</v>
      </c>
      <c r="CF5" s="15">
        <v>1</v>
      </c>
      <c r="CG5" s="15">
        <v>1</v>
      </c>
      <c r="CH5" s="15">
        <v>1</v>
      </c>
      <c r="CI5" s="15">
        <v>1</v>
      </c>
      <c r="CJ5" s="15">
        <v>1</v>
      </c>
      <c r="CK5" s="15" t="s">
        <v>255</v>
      </c>
      <c r="CL5" s="15">
        <v>1</v>
      </c>
      <c r="CM5" s="15">
        <v>0</v>
      </c>
      <c r="CN5" s="15">
        <v>0</v>
      </c>
      <c r="CO5" s="15">
        <v>1</v>
      </c>
      <c r="CP5" s="15">
        <v>0</v>
      </c>
      <c r="CQ5" s="15">
        <v>0</v>
      </c>
      <c r="CR5" s="15"/>
      <c r="CS5" s="15">
        <v>0</v>
      </c>
      <c r="CT5" s="15">
        <v>0</v>
      </c>
      <c r="CU5" s="15">
        <v>0</v>
      </c>
      <c r="CV5" s="15">
        <v>1</v>
      </c>
      <c r="CW5" s="15">
        <v>1</v>
      </c>
      <c r="CX5" s="15">
        <v>1</v>
      </c>
      <c r="CY5" s="26">
        <f t="shared" si="7"/>
        <v>9</v>
      </c>
      <c r="CZ5" s="26">
        <f t="shared" si="8"/>
        <v>1</v>
      </c>
      <c r="DA5" s="26">
        <f t="shared" si="9"/>
        <v>10</v>
      </c>
      <c r="DB5" s="26">
        <f t="shared" si="10"/>
        <v>11</v>
      </c>
      <c r="DC5" s="15">
        <v>1</v>
      </c>
      <c r="DD5" s="15">
        <v>2</v>
      </c>
      <c r="DE5" s="15" t="s">
        <v>256</v>
      </c>
      <c r="DF5" s="15">
        <v>0</v>
      </c>
      <c r="DG5" s="15">
        <v>0</v>
      </c>
      <c r="DH5" s="15"/>
      <c r="DI5" s="15" t="s">
        <v>257</v>
      </c>
      <c r="DJ5" s="15" t="s">
        <v>466</v>
      </c>
      <c r="DK5" s="15"/>
      <c r="DL5" s="15">
        <v>0</v>
      </c>
      <c r="DM5" s="15">
        <v>0</v>
      </c>
      <c r="DN5" s="15"/>
      <c r="DO5" s="15">
        <v>0</v>
      </c>
      <c r="DP5" s="15">
        <v>0</v>
      </c>
      <c r="DQ5" s="15"/>
      <c r="DR5" s="15">
        <v>1</v>
      </c>
      <c r="DS5" s="15">
        <v>0</v>
      </c>
      <c r="DT5" s="15">
        <v>0</v>
      </c>
      <c r="DU5" s="15">
        <v>3</v>
      </c>
      <c r="DV5" s="15">
        <v>0</v>
      </c>
      <c r="DW5" s="15">
        <v>1</v>
      </c>
      <c r="DX5" s="20">
        <f t="shared" si="11"/>
        <v>4</v>
      </c>
      <c r="DY5" s="20">
        <f t="shared" si="12"/>
        <v>0</v>
      </c>
      <c r="DZ5" s="20">
        <f t="shared" si="13"/>
        <v>1</v>
      </c>
      <c r="EA5" s="15">
        <v>0</v>
      </c>
      <c r="EB5" s="15">
        <v>0</v>
      </c>
      <c r="EC5" s="15">
        <v>0</v>
      </c>
      <c r="ED5" s="15">
        <v>1</v>
      </c>
      <c r="EE5" s="15">
        <v>0</v>
      </c>
      <c r="EF5" s="15">
        <v>0</v>
      </c>
      <c r="EG5" s="20">
        <f t="shared" si="14"/>
        <v>1</v>
      </c>
      <c r="EH5" s="20">
        <f t="shared" si="15"/>
        <v>0</v>
      </c>
      <c r="EI5" s="20">
        <f t="shared" si="16"/>
        <v>0</v>
      </c>
      <c r="EJ5" s="20">
        <f t="shared" si="17"/>
        <v>5</v>
      </c>
      <c r="EK5" s="20">
        <f t="shared" si="18"/>
        <v>0</v>
      </c>
      <c r="EL5" s="20">
        <f t="shared" si="19"/>
        <v>1</v>
      </c>
      <c r="EM5" s="15">
        <v>0</v>
      </c>
      <c r="EN5" s="15">
        <v>0</v>
      </c>
      <c r="EO5" s="15">
        <v>3</v>
      </c>
      <c r="EP5" s="15">
        <v>0</v>
      </c>
      <c r="EQ5" s="20">
        <f t="shared" si="20"/>
        <v>3</v>
      </c>
      <c r="ER5" s="20">
        <f t="shared" si="21"/>
        <v>0</v>
      </c>
      <c r="ES5" s="15">
        <v>2</v>
      </c>
      <c r="ET5" s="15">
        <v>0</v>
      </c>
      <c r="EU5" s="15">
        <v>3</v>
      </c>
      <c r="EV5" s="15">
        <v>0</v>
      </c>
      <c r="EW5" s="20">
        <f t="shared" si="22"/>
        <v>5</v>
      </c>
      <c r="EX5" s="20" t="e">
        <f>SUM(#REF!,#REF!)</f>
        <v>#REF!</v>
      </c>
      <c r="EY5" s="20">
        <f t="shared" si="23"/>
        <v>8</v>
      </c>
      <c r="EZ5" s="20" t="e">
        <f t="shared" si="24"/>
        <v>#REF!</v>
      </c>
      <c r="FA5" s="15">
        <v>0</v>
      </c>
      <c r="FB5" s="15">
        <v>0</v>
      </c>
      <c r="FC5" s="20">
        <f t="shared" si="25"/>
        <v>0</v>
      </c>
      <c r="FD5" s="15">
        <v>1</v>
      </c>
      <c r="FE5" s="15">
        <v>4</v>
      </c>
      <c r="FF5" s="15">
        <v>0</v>
      </c>
      <c r="FG5" s="15">
        <v>0</v>
      </c>
      <c r="FH5" s="15">
        <v>1</v>
      </c>
      <c r="FI5" s="15">
        <v>5</v>
      </c>
      <c r="FJ5" s="15">
        <v>2</v>
      </c>
      <c r="FK5" s="15">
        <v>5</v>
      </c>
      <c r="FL5" s="15">
        <v>0</v>
      </c>
      <c r="FM5" s="15">
        <v>0</v>
      </c>
      <c r="FN5" s="15">
        <v>1</v>
      </c>
      <c r="FO5" s="15">
        <v>0</v>
      </c>
      <c r="FP5" s="15">
        <v>0</v>
      </c>
      <c r="FQ5" s="15">
        <v>423</v>
      </c>
      <c r="FR5" s="15">
        <v>7</v>
      </c>
      <c r="FS5" s="20" t="e">
        <f t="shared" si="26"/>
        <v>#REF!</v>
      </c>
      <c r="FT5" s="15">
        <v>0</v>
      </c>
      <c r="FU5" s="15">
        <v>0</v>
      </c>
      <c r="FV5" s="15">
        <v>0</v>
      </c>
      <c r="FW5" s="15">
        <v>0</v>
      </c>
      <c r="FX5" s="15">
        <v>0</v>
      </c>
      <c r="FY5" s="15">
        <v>0</v>
      </c>
      <c r="FZ5" s="15">
        <v>0</v>
      </c>
      <c r="GA5" s="15">
        <v>0</v>
      </c>
      <c r="GB5" s="15">
        <v>0</v>
      </c>
      <c r="GC5" s="15">
        <v>0</v>
      </c>
      <c r="GD5" s="15">
        <v>0</v>
      </c>
      <c r="GE5" s="15">
        <v>0</v>
      </c>
      <c r="GF5" s="15">
        <v>0</v>
      </c>
      <c r="GG5" s="15">
        <v>0</v>
      </c>
      <c r="GH5" s="15">
        <v>0</v>
      </c>
      <c r="GI5" s="15">
        <v>0</v>
      </c>
      <c r="GJ5" s="15">
        <v>0</v>
      </c>
      <c r="GK5" s="15">
        <v>0</v>
      </c>
      <c r="GL5" s="15">
        <v>0</v>
      </c>
      <c r="GM5" s="15">
        <v>0</v>
      </c>
      <c r="GN5" s="15">
        <v>13</v>
      </c>
      <c r="GO5" s="15">
        <v>13</v>
      </c>
      <c r="GP5" s="15">
        <v>0</v>
      </c>
      <c r="GQ5" s="15">
        <v>0</v>
      </c>
      <c r="GR5" s="15">
        <v>0</v>
      </c>
      <c r="GS5" s="15">
        <v>0</v>
      </c>
      <c r="GT5" s="15">
        <v>0</v>
      </c>
      <c r="GU5" s="15">
        <v>0</v>
      </c>
      <c r="GV5" s="15">
        <v>0</v>
      </c>
      <c r="GW5" s="15">
        <v>0</v>
      </c>
      <c r="GX5" s="15">
        <v>1</v>
      </c>
      <c r="GY5" s="15" t="s">
        <v>258</v>
      </c>
      <c r="GZ5" s="15">
        <v>0</v>
      </c>
      <c r="HA5" s="15">
        <v>3</v>
      </c>
      <c r="HB5" s="15" t="s">
        <v>259</v>
      </c>
      <c r="HC5" s="15">
        <v>0</v>
      </c>
      <c r="HD5" s="15">
        <v>0</v>
      </c>
      <c r="HE5" s="15">
        <v>0</v>
      </c>
      <c r="HF5" s="15">
        <v>1</v>
      </c>
      <c r="HG5" s="15">
        <v>1</v>
      </c>
      <c r="HH5" s="15">
        <v>0</v>
      </c>
      <c r="HI5" s="15">
        <v>0</v>
      </c>
      <c r="HJ5" s="15">
        <v>4</v>
      </c>
      <c r="HK5" s="15" t="s">
        <v>260</v>
      </c>
      <c r="HL5" s="15" t="s">
        <v>261</v>
      </c>
      <c r="HM5" s="15" t="s">
        <v>262</v>
      </c>
      <c r="HN5" s="15">
        <v>3</v>
      </c>
      <c r="HO5" s="15">
        <v>0</v>
      </c>
      <c r="HP5" s="15">
        <v>1</v>
      </c>
      <c r="HQ5" s="15" t="s">
        <v>263</v>
      </c>
      <c r="HR5" s="15">
        <v>3</v>
      </c>
      <c r="HS5" s="15" t="s">
        <v>264</v>
      </c>
      <c r="HT5" s="15">
        <v>1</v>
      </c>
      <c r="HU5" s="15">
        <v>1</v>
      </c>
      <c r="HV5" s="15">
        <v>1</v>
      </c>
      <c r="HW5" s="15">
        <v>1</v>
      </c>
      <c r="HX5" s="15">
        <v>0</v>
      </c>
      <c r="HY5" s="15">
        <v>1</v>
      </c>
      <c r="HZ5" s="15">
        <v>0</v>
      </c>
      <c r="IA5" s="15">
        <v>0</v>
      </c>
      <c r="IB5" s="15">
        <v>1</v>
      </c>
      <c r="IC5" s="15">
        <v>0</v>
      </c>
      <c r="ID5" s="15">
        <v>2</v>
      </c>
      <c r="IE5" s="15">
        <v>1</v>
      </c>
      <c r="IF5" s="15">
        <v>0</v>
      </c>
      <c r="IG5" s="15">
        <v>0</v>
      </c>
      <c r="IH5" s="15" t="s">
        <v>265</v>
      </c>
      <c r="II5" s="15">
        <v>0</v>
      </c>
      <c r="IJ5" s="15">
        <v>24300</v>
      </c>
      <c r="IK5" s="15">
        <v>349.3</v>
      </c>
      <c r="IL5" s="15">
        <v>7590</v>
      </c>
      <c r="IM5" s="15">
        <v>31.62</v>
      </c>
      <c r="IN5" s="15">
        <v>4</v>
      </c>
      <c r="IO5" s="15">
        <v>4</v>
      </c>
      <c r="IP5" s="15">
        <v>18</v>
      </c>
      <c r="IQ5" s="15">
        <v>3</v>
      </c>
      <c r="IR5" s="15">
        <v>12</v>
      </c>
      <c r="IS5" s="15">
        <v>15</v>
      </c>
      <c r="IT5" s="15">
        <v>0</v>
      </c>
      <c r="IU5" s="24">
        <v>41061</v>
      </c>
      <c r="IV5" s="15" t="s">
        <v>266</v>
      </c>
      <c r="IW5" s="24">
        <v>41065</v>
      </c>
      <c r="IX5" s="15" t="s">
        <v>267</v>
      </c>
      <c r="IY5" s="45">
        <v>24966</v>
      </c>
      <c r="IZ5" s="7">
        <v>349.04075599999999</v>
      </c>
      <c r="JA5" s="45">
        <v>7590</v>
      </c>
      <c r="JB5" s="7">
        <v>31.616444000000001</v>
      </c>
      <c r="JC5" s="45">
        <v>4</v>
      </c>
      <c r="JD5" s="45">
        <v>2</v>
      </c>
      <c r="JE5" s="45">
        <v>18</v>
      </c>
      <c r="JF5" s="45">
        <v>2</v>
      </c>
      <c r="JG5" s="45">
        <v>9</v>
      </c>
      <c r="JH5" s="45">
        <v>11</v>
      </c>
      <c r="JI5" s="45">
        <v>0</v>
      </c>
      <c r="JJ5" s="45">
        <v>11.111111111111111</v>
      </c>
      <c r="JK5" s="45">
        <v>5.9346078198386669</v>
      </c>
      <c r="JL5" s="45">
        <v>61.111111111111114</v>
      </c>
      <c r="JM5" s="45">
        <v>71.867624536087135</v>
      </c>
      <c r="JN5" s="33" t="e">
        <f t="shared" si="27"/>
        <v>#REF!</v>
      </c>
      <c r="JO5" s="29">
        <f>EL5/CG5</f>
        <v>1</v>
      </c>
      <c r="JP5" s="35">
        <v>2</v>
      </c>
      <c r="JQ5" s="32">
        <f t="shared" si="28"/>
        <v>1</v>
      </c>
      <c r="JR5" s="34">
        <f t="shared" si="29"/>
        <v>-1</v>
      </c>
      <c r="JS5" s="36">
        <f t="shared" si="30"/>
        <v>11</v>
      </c>
      <c r="JT5" s="38">
        <v>71.867624536087135</v>
      </c>
      <c r="JU5" s="38">
        <f t="shared" si="31"/>
        <v>71.867624536087135</v>
      </c>
      <c r="JV5" s="40">
        <f t="shared" si="32"/>
        <v>0</v>
      </c>
      <c r="JW5" s="36">
        <f t="shared" si="33"/>
        <v>18</v>
      </c>
      <c r="JX5" s="35">
        <v>4</v>
      </c>
      <c r="JY5" s="35">
        <v>2</v>
      </c>
      <c r="JZ5" s="51" t="e">
        <f t="shared" si="34"/>
        <v>#REF!</v>
      </c>
      <c r="KA5" s="35">
        <f t="shared" si="35"/>
        <v>1</v>
      </c>
      <c r="KB5" s="50">
        <f>FL5/FJ5*100</f>
        <v>0</v>
      </c>
    </row>
    <row r="6" spans="1:288" s="8" customFormat="1" ht="38.25" x14ac:dyDescent="0.25">
      <c r="A6" s="4">
        <v>5103</v>
      </c>
      <c r="B6" s="15" t="s">
        <v>231</v>
      </c>
      <c r="C6" s="15" t="s">
        <v>268</v>
      </c>
      <c r="D6" s="15" t="s">
        <v>211</v>
      </c>
      <c r="E6" s="19" t="s">
        <v>269</v>
      </c>
      <c r="F6" s="15" t="s">
        <v>270</v>
      </c>
      <c r="G6" s="15">
        <v>46751</v>
      </c>
      <c r="H6" s="15" t="s">
        <v>271</v>
      </c>
      <c r="I6" s="15" t="s">
        <v>272</v>
      </c>
      <c r="J6" s="15" t="s">
        <v>273</v>
      </c>
      <c r="K6" s="15" t="s">
        <v>274</v>
      </c>
      <c r="L6" s="15" t="s">
        <v>227</v>
      </c>
      <c r="M6" s="15" t="s">
        <v>207</v>
      </c>
      <c r="N6" s="15">
        <v>483357451</v>
      </c>
      <c r="O6" s="15" t="s">
        <v>275</v>
      </c>
      <c r="P6" s="15" t="s">
        <v>209</v>
      </c>
      <c r="Q6" s="15" t="s">
        <v>276</v>
      </c>
      <c r="R6" s="15" t="s">
        <v>217</v>
      </c>
      <c r="S6" s="15" t="s">
        <v>207</v>
      </c>
      <c r="T6" s="15">
        <v>483357159</v>
      </c>
      <c r="U6" s="15" t="s">
        <v>277</v>
      </c>
      <c r="V6" s="15"/>
      <c r="W6" s="15"/>
      <c r="X6" s="15"/>
      <c r="Y6" s="15"/>
      <c r="Z6" s="15"/>
      <c r="AA6" s="15"/>
      <c r="AB6" s="15" t="s">
        <v>276</v>
      </c>
      <c r="AC6" s="15" t="s">
        <v>217</v>
      </c>
      <c r="AD6" s="15" t="s">
        <v>207</v>
      </c>
      <c r="AE6" s="15">
        <v>483357159</v>
      </c>
      <c r="AF6" s="15" t="s">
        <v>277</v>
      </c>
      <c r="AG6" s="26" t="s">
        <v>501</v>
      </c>
      <c r="AH6" s="15">
        <v>4</v>
      </c>
      <c r="AI6" s="15">
        <v>0</v>
      </c>
      <c r="AJ6" s="20">
        <f t="shared" si="0"/>
        <v>4</v>
      </c>
      <c r="AK6" s="15">
        <v>0</v>
      </c>
      <c r="AL6" s="20">
        <f t="shared" si="1"/>
        <v>4</v>
      </c>
      <c r="AM6" s="15">
        <v>4</v>
      </c>
      <c r="AN6" s="26">
        <v>4</v>
      </c>
      <c r="AO6" s="15">
        <v>0</v>
      </c>
      <c r="AP6" s="15">
        <v>0</v>
      </c>
      <c r="AQ6" s="20">
        <f t="shared" si="2"/>
        <v>4</v>
      </c>
      <c r="AR6" s="26">
        <f t="shared" si="3"/>
        <v>4</v>
      </c>
      <c r="AS6" s="15">
        <v>0</v>
      </c>
      <c r="AT6" s="15">
        <v>0</v>
      </c>
      <c r="AU6" s="20">
        <f t="shared" si="4"/>
        <v>4</v>
      </c>
      <c r="AV6" s="26">
        <f t="shared" si="5"/>
        <v>4</v>
      </c>
      <c r="AW6" s="15">
        <v>3</v>
      </c>
      <c r="AX6" s="15">
        <v>0</v>
      </c>
      <c r="AY6" s="15">
        <v>1</v>
      </c>
      <c r="AZ6" s="15">
        <v>0</v>
      </c>
      <c r="BA6" s="20">
        <f t="shared" si="6"/>
        <v>4</v>
      </c>
      <c r="BB6" s="15">
        <v>0</v>
      </c>
      <c r="BC6" s="15">
        <v>2</v>
      </c>
      <c r="BD6" s="15">
        <v>0</v>
      </c>
      <c r="BE6" s="15">
        <v>0</v>
      </c>
      <c r="BF6" s="15">
        <v>2</v>
      </c>
      <c r="BG6" s="15">
        <v>0</v>
      </c>
      <c r="BH6" s="15">
        <v>0</v>
      </c>
      <c r="BI6" s="15">
        <v>0</v>
      </c>
      <c r="BJ6" s="15">
        <v>0</v>
      </c>
      <c r="BK6" s="15">
        <v>4</v>
      </c>
      <c r="BL6" s="15">
        <v>0</v>
      </c>
      <c r="BM6" s="15">
        <v>0</v>
      </c>
      <c r="BN6" s="15">
        <v>3</v>
      </c>
      <c r="BO6" s="15">
        <v>1</v>
      </c>
      <c r="BP6" s="15">
        <v>0</v>
      </c>
      <c r="BQ6" s="15">
        <v>0</v>
      </c>
      <c r="BR6" s="15">
        <v>1</v>
      </c>
      <c r="BS6" s="15">
        <v>1</v>
      </c>
      <c r="BT6" s="15">
        <v>3</v>
      </c>
      <c r="BU6" s="15">
        <v>1</v>
      </c>
      <c r="BV6" s="15">
        <v>1</v>
      </c>
      <c r="BW6" s="15">
        <v>1</v>
      </c>
      <c r="BX6" s="15">
        <v>1</v>
      </c>
      <c r="BY6" s="15">
        <v>1</v>
      </c>
      <c r="BZ6" s="15">
        <v>1</v>
      </c>
      <c r="CA6" s="15">
        <v>1</v>
      </c>
      <c r="CB6" s="15">
        <v>1</v>
      </c>
      <c r="CC6" s="15">
        <v>0</v>
      </c>
      <c r="CD6" s="15">
        <v>1</v>
      </c>
      <c r="CE6" s="15">
        <v>0.8</v>
      </c>
      <c r="CF6" s="15">
        <v>1.3</v>
      </c>
      <c r="CG6" s="15">
        <v>0.5</v>
      </c>
      <c r="CH6" s="15">
        <v>0.4</v>
      </c>
      <c r="CI6" s="15">
        <v>0.2</v>
      </c>
      <c r="CJ6" s="15">
        <v>3.2</v>
      </c>
      <c r="CK6" s="15"/>
      <c r="CL6" s="15">
        <v>0.05</v>
      </c>
      <c r="CM6" s="15">
        <v>0.05</v>
      </c>
      <c r="CN6" s="15"/>
      <c r="CO6" s="15">
        <v>3.3</v>
      </c>
      <c r="CP6" s="15">
        <v>0</v>
      </c>
      <c r="CQ6" s="15">
        <v>0</v>
      </c>
      <c r="CR6" s="15"/>
      <c r="CS6" s="15">
        <v>0</v>
      </c>
      <c r="CT6" s="15">
        <v>0</v>
      </c>
      <c r="CU6" s="15">
        <v>0</v>
      </c>
      <c r="CV6" s="15">
        <v>0.7</v>
      </c>
      <c r="CW6" s="15">
        <v>0</v>
      </c>
      <c r="CX6" s="15">
        <v>0</v>
      </c>
      <c r="CY6" s="26">
        <f t="shared" si="7"/>
        <v>10.5</v>
      </c>
      <c r="CZ6" s="20">
        <f t="shared" si="8"/>
        <v>0</v>
      </c>
      <c r="DA6" s="26">
        <f t="shared" si="9"/>
        <v>10.5</v>
      </c>
      <c r="DB6" s="26">
        <f t="shared" si="10"/>
        <v>10.5</v>
      </c>
      <c r="DC6" s="15">
        <v>1</v>
      </c>
      <c r="DD6" s="15"/>
      <c r="DE6" s="15" t="s">
        <v>278</v>
      </c>
      <c r="DF6" s="15">
        <v>0</v>
      </c>
      <c r="DG6" s="15">
        <v>0</v>
      </c>
      <c r="DH6" s="15"/>
      <c r="DI6" s="15" t="s">
        <v>279</v>
      </c>
      <c r="DJ6" s="15" t="s">
        <v>466</v>
      </c>
      <c r="DK6" s="15" t="s">
        <v>280</v>
      </c>
      <c r="DL6" s="15">
        <v>0</v>
      </c>
      <c r="DM6" s="15">
        <v>0</v>
      </c>
      <c r="DN6" s="15"/>
      <c r="DO6" s="15">
        <v>0</v>
      </c>
      <c r="DP6" s="15">
        <v>0</v>
      </c>
      <c r="DQ6" s="15">
        <v>0</v>
      </c>
      <c r="DR6" s="15">
        <v>0</v>
      </c>
      <c r="DS6" s="15">
        <v>0</v>
      </c>
      <c r="DT6" s="15">
        <v>0</v>
      </c>
      <c r="DU6" s="15">
        <v>2</v>
      </c>
      <c r="DV6" s="15">
        <v>0</v>
      </c>
      <c r="DW6" s="15">
        <v>0</v>
      </c>
      <c r="DX6" s="20">
        <f t="shared" si="11"/>
        <v>2</v>
      </c>
      <c r="DY6" s="20">
        <f t="shared" si="12"/>
        <v>0</v>
      </c>
      <c r="DZ6" s="20">
        <f t="shared" si="13"/>
        <v>0</v>
      </c>
      <c r="EA6" s="15">
        <v>1</v>
      </c>
      <c r="EB6" s="15">
        <v>0</v>
      </c>
      <c r="EC6" s="15">
        <v>0</v>
      </c>
      <c r="ED6" s="15">
        <v>7</v>
      </c>
      <c r="EE6" s="15">
        <v>0</v>
      </c>
      <c r="EF6" s="15">
        <v>0</v>
      </c>
      <c r="EG6" s="20">
        <f t="shared" si="14"/>
        <v>8</v>
      </c>
      <c r="EH6" s="20">
        <f t="shared" si="15"/>
        <v>0</v>
      </c>
      <c r="EI6" s="20">
        <f t="shared" si="16"/>
        <v>0</v>
      </c>
      <c r="EJ6" s="20">
        <f t="shared" si="17"/>
        <v>10</v>
      </c>
      <c r="EK6" s="20">
        <f t="shared" si="18"/>
        <v>0</v>
      </c>
      <c r="EL6" s="20">
        <f t="shared" si="19"/>
        <v>0</v>
      </c>
      <c r="EM6" s="15">
        <v>3</v>
      </c>
      <c r="EN6" s="15">
        <v>0</v>
      </c>
      <c r="EO6" s="15">
        <v>0</v>
      </c>
      <c r="EP6" s="15">
        <v>0</v>
      </c>
      <c r="EQ6" s="20">
        <f t="shared" si="20"/>
        <v>3</v>
      </c>
      <c r="ER6" s="20">
        <f t="shared" si="21"/>
        <v>0</v>
      </c>
      <c r="ES6" s="15">
        <v>59</v>
      </c>
      <c r="ET6" s="15">
        <v>0</v>
      </c>
      <c r="EU6" s="15">
        <v>8</v>
      </c>
      <c r="EV6" s="15">
        <v>0</v>
      </c>
      <c r="EW6" s="20">
        <f t="shared" si="22"/>
        <v>67</v>
      </c>
      <c r="EX6" s="20">
        <f t="shared" ref="EX6:EX13" si="36">SUM(ET4,EV4)</f>
        <v>0</v>
      </c>
      <c r="EY6" s="20">
        <f t="shared" si="23"/>
        <v>70</v>
      </c>
      <c r="EZ6" s="20">
        <f t="shared" si="24"/>
        <v>0</v>
      </c>
      <c r="FA6" s="15">
        <v>0</v>
      </c>
      <c r="FB6" s="15">
        <v>0</v>
      </c>
      <c r="FC6" s="20">
        <f t="shared" si="25"/>
        <v>0</v>
      </c>
      <c r="FD6" s="15">
        <v>3</v>
      </c>
      <c r="FE6" s="15">
        <v>3</v>
      </c>
      <c r="FF6" s="15">
        <v>0</v>
      </c>
      <c r="FG6" s="15">
        <v>0</v>
      </c>
      <c r="FH6" s="15">
        <v>0</v>
      </c>
      <c r="FI6" s="15">
        <v>1</v>
      </c>
      <c r="FJ6" s="15">
        <v>0</v>
      </c>
      <c r="FK6" s="15">
        <v>3</v>
      </c>
      <c r="FL6" s="15">
        <v>0</v>
      </c>
      <c r="FM6" s="15">
        <v>0</v>
      </c>
      <c r="FN6" s="15">
        <v>0</v>
      </c>
      <c r="FO6" s="15">
        <v>0</v>
      </c>
      <c r="FP6" s="15">
        <v>0</v>
      </c>
      <c r="FQ6" s="15">
        <v>16</v>
      </c>
      <c r="FR6" s="15">
        <v>5</v>
      </c>
      <c r="FS6" s="20">
        <f t="shared" si="26"/>
        <v>80</v>
      </c>
      <c r="FT6" s="15">
        <v>0</v>
      </c>
      <c r="FU6" s="15">
        <v>0</v>
      </c>
      <c r="FV6" s="15">
        <v>0</v>
      </c>
      <c r="FW6" s="15">
        <v>0</v>
      </c>
      <c r="FX6" s="15">
        <v>0</v>
      </c>
      <c r="FY6" s="15">
        <v>0</v>
      </c>
      <c r="FZ6" s="15">
        <v>0</v>
      </c>
      <c r="GA6" s="15">
        <v>0</v>
      </c>
      <c r="GB6" s="15">
        <v>0</v>
      </c>
      <c r="GC6" s="15">
        <v>0</v>
      </c>
      <c r="GD6" s="15">
        <v>0</v>
      </c>
      <c r="GE6" s="15">
        <v>0</v>
      </c>
      <c r="GF6" s="15">
        <v>0</v>
      </c>
      <c r="GG6" s="15">
        <v>0</v>
      </c>
      <c r="GH6" s="15">
        <v>0</v>
      </c>
      <c r="GI6" s="15">
        <v>0</v>
      </c>
      <c r="GJ6" s="15">
        <v>0</v>
      </c>
      <c r="GK6" s="15">
        <v>0</v>
      </c>
      <c r="GL6" s="15">
        <v>0</v>
      </c>
      <c r="GM6" s="15">
        <v>0</v>
      </c>
      <c r="GN6" s="15">
        <v>0</v>
      </c>
      <c r="GO6" s="15">
        <v>0</v>
      </c>
      <c r="GP6" s="15">
        <v>0</v>
      </c>
      <c r="GQ6" s="15">
        <v>0</v>
      </c>
      <c r="GR6" s="15">
        <v>0</v>
      </c>
      <c r="GS6" s="15">
        <v>0</v>
      </c>
      <c r="GT6" s="15">
        <v>0</v>
      </c>
      <c r="GU6" s="15">
        <v>0</v>
      </c>
      <c r="GV6" s="15">
        <v>0</v>
      </c>
      <c r="GW6" s="15">
        <v>0</v>
      </c>
      <c r="GX6" s="15">
        <v>1</v>
      </c>
      <c r="GY6" s="15" t="s">
        <v>281</v>
      </c>
      <c r="GZ6" s="15" t="s">
        <v>282</v>
      </c>
      <c r="HA6" s="15">
        <v>3</v>
      </c>
      <c r="HB6" s="15">
        <v>0</v>
      </c>
      <c r="HC6" s="15" t="s">
        <v>283</v>
      </c>
      <c r="HD6" s="15" t="s">
        <v>284</v>
      </c>
      <c r="HE6" s="15">
        <v>1</v>
      </c>
      <c r="HF6" s="15">
        <v>1</v>
      </c>
      <c r="HG6" s="15">
        <v>1</v>
      </c>
      <c r="HH6" s="15"/>
      <c r="HI6" s="15">
        <v>0</v>
      </c>
      <c r="HJ6" s="15">
        <v>3</v>
      </c>
      <c r="HK6" s="15">
        <v>0</v>
      </c>
      <c r="HL6" s="15">
        <v>0</v>
      </c>
      <c r="HM6" s="15" t="s">
        <v>285</v>
      </c>
      <c r="HN6" s="15">
        <v>2</v>
      </c>
      <c r="HO6" s="15">
        <v>0</v>
      </c>
      <c r="HP6" s="15">
        <v>1</v>
      </c>
      <c r="HQ6" s="15" t="s">
        <v>286</v>
      </c>
      <c r="HR6" s="15">
        <v>1</v>
      </c>
      <c r="HS6" s="15" t="s">
        <v>287</v>
      </c>
      <c r="HT6" s="15">
        <v>1</v>
      </c>
      <c r="HU6" s="15">
        <v>0</v>
      </c>
      <c r="HV6" s="15">
        <v>1</v>
      </c>
      <c r="HW6" s="15">
        <v>0</v>
      </c>
      <c r="HX6" s="15">
        <v>0</v>
      </c>
      <c r="HY6" s="15">
        <v>0</v>
      </c>
      <c r="HZ6" s="15">
        <v>0</v>
      </c>
      <c r="IA6" s="15">
        <v>0</v>
      </c>
      <c r="IB6" s="15">
        <v>0</v>
      </c>
      <c r="IC6" s="15">
        <v>1</v>
      </c>
      <c r="ID6" s="15">
        <v>4</v>
      </c>
      <c r="IE6" s="15">
        <v>0</v>
      </c>
      <c r="IF6" s="15">
        <v>69</v>
      </c>
      <c r="IG6" s="15">
        <v>2</v>
      </c>
      <c r="IH6" s="15" t="s">
        <v>288</v>
      </c>
      <c r="II6" s="15">
        <v>0</v>
      </c>
      <c r="IJ6" s="23">
        <v>53539</v>
      </c>
      <c r="IK6" s="15">
        <v>14.231</v>
      </c>
      <c r="IL6" s="23">
        <v>45266</v>
      </c>
      <c r="IM6" s="15">
        <v>31.38</v>
      </c>
      <c r="IN6" s="15">
        <v>2</v>
      </c>
      <c r="IO6" s="15">
        <v>2</v>
      </c>
      <c r="IP6" s="15">
        <v>11</v>
      </c>
      <c r="IQ6" s="15">
        <v>4</v>
      </c>
      <c r="IR6" s="15">
        <v>7</v>
      </c>
      <c r="IS6" s="15">
        <v>11</v>
      </c>
      <c r="IT6" s="15">
        <v>0</v>
      </c>
      <c r="IU6" s="25">
        <v>0.36399999999999999</v>
      </c>
      <c r="IV6" s="25">
        <v>0.36399999999999999</v>
      </c>
      <c r="IW6" s="22">
        <v>1</v>
      </c>
      <c r="IX6" s="22">
        <v>1</v>
      </c>
      <c r="IY6" s="45">
        <v>54799</v>
      </c>
      <c r="IZ6" s="7">
        <v>142.315246</v>
      </c>
      <c r="JA6" s="45">
        <v>45356</v>
      </c>
      <c r="JB6" s="7">
        <v>31.381008999999999</v>
      </c>
      <c r="JC6" s="45">
        <v>2</v>
      </c>
      <c r="JD6" s="45">
        <v>1</v>
      </c>
      <c r="JE6" s="45">
        <v>11</v>
      </c>
      <c r="JF6" s="45">
        <v>2</v>
      </c>
      <c r="JG6" s="45">
        <v>8</v>
      </c>
      <c r="JH6" s="45">
        <v>10</v>
      </c>
      <c r="JI6" s="45">
        <v>0</v>
      </c>
      <c r="JJ6" s="45">
        <v>18.181818181818183</v>
      </c>
      <c r="JK6" s="45">
        <v>15.38879397362669</v>
      </c>
      <c r="JL6" s="45">
        <v>90.909090909090907</v>
      </c>
      <c r="JM6" s="45">
        <v>89.660738105318671</v>
      </c>
      <c r="JN6" s="33">
        <f t="shared" si="27"/>
        <v>61.538461538461533</v>
      </c>
      <c r="JO6" s="29">
        <f>EL6/CG6</f>
        <v>0</v>
      </c>
      <c r="JP6" s="35">
        <v>4</v>
      </c>
      <c r="JQ6" s="32">
        <f t="shared" si="28"/>
        <v>4</v>
      </c>
      <c r="JR6" s="34">
        <f t="shared" si="29"/>
        <v>0</v>
      </c>
      <c r="JS6" s="36">
        <f t="shared" si="30"/>
        <v>10</v>
      </c>
      <c r="JT6" s="38">
        <v>89.660738105318671</v>
      </c>
      <c r="JU6" s="38">
        <f t="shared" si="31"/>
        <v>89.660738105318671</v>
      </c>
      <c r="JV6" s="40">
        <f t="shared" si="32"/>
        <v>0</v>
      </c>
      <c r="JW6" s="36">
        <f t="shared" si="33"/>
        <v>11</v>
      </c>
      <c r="JX6" s="37">
        <v>5</v>
      </c>
      <c r="JY6" s="35">
        <v>6</v>
      </c>
      <c r="JZ6" s="51">
        <f t="shared" si="34"/>
        <v>20</v>
      </c>
      <c r="KA6" s="35">
        <f t="shared" si="35"/>
        <v>1</v>
      </c>
      <c r="KB6" s="50">
        <v>0</v>
      </c>
    </row>
    <row r="7" spans="1:288" s="8" customFormat="1" ht="38.25" x14ac:dyDescent="0.25">
      <c r="A7" s="4">
        <v>5104</v>
      </c>
      <c r="B7" s="15" t="s">
        <v>231</v>
      </c>
      <c r="C7" s="15" t="s">
        <v>289</v>
      </c>
      <c r="D7" s="15" t="s">
        <v>208</v>
      </c>
      <c r="E7" s="19">
        <v>82</v>
      </c>
      <c r="F7" s="15" t="s">
        <v>290</v>
      </c>
      <c r="G7" s="15">
        <v>51401</v>
      </c>
      <c r="H7" s="15" t="s">
        <v>291</v>
      </c>
      <c r="I7" s="15" t="s">
        <v>292</v>
      </c>
      <c r="J7" s="15" t="s">
        <v>293</v>
      </c>
      <c r="K7" s="15" t="s">
        <v>294</v>
      </c>
      <c r="L7" s="15" t="s">
        <v>295</v>
      </c>
      <c r="M7" s="15" t="s">
        <v>220</v>
      </c>
      <c r="N7" s="15">
        <v>481565140</v>
      </c>
      <c r="O7" s="15" t="s">
        <v>296</v>
      </c>
      <c r="P7" s="15" t="s">
        <v>297</v>
      </c>
      <c r="Q7" s="15" t="s">
        <v>298</v>
      </c>
      <c r="R7" s="15" t="s">
        <v>216</v>
      </c>
      <c r="S7" s="15"/>
      <c r="T7" s="15">
        <v>481565145</v>
      </c>
      <c r="U7" s="15" t="s">
        <v>299</v>
      </c>
      <c r="V7" s="15"/>
      <c r="W7" s="15"/>
      <c r="X7" s="15"/>
      <c r="Y7" s="15"/>
      <c r="Z7" s="15"/>
      <c r="AA7" s="15"/>
      <c r="AB7" s="15" t="s">
        <v>294</v>
      </c>
      <c r="AC7" s="15" t="s">
        <v>295</v>
      </c>
      <c r="AD7" s="15" t="s">
        <v>220</v>
      </c>
      <c r="AE7" s="15">
        <v>481565140</v>
      </c>
      <c r="AF7" s="15" t="s">
        <v>296</v>
      </c>
      <c r="AG7" s="20" t="s">
        <v>500</v>
      </c>
      <c r="AH7" s="15">
        <v>2</v>
      </c>
      <c r="AI7" s="15">
        <v>0</v>
      </c>
      <c r="AJ7" s="20">
        <f t="shared" si="0"/>
        <v>2</v>
      </c>
      <c r="AK7" s="15">
        <v>0</v>
      </c>
      <c r="AL7" s="20">
        <f t="shared" si="1"/>
        <v>2</v>
      </c>
      <c r="AM7" s="15">
        <v>2</v>
      </c>
      <c r="AN7" s="15">
        <v>2</v>
      </c>
      <c r="AO7" s="15">
        <v>0</v>
      </c>
      <c r="AP7" s="15">
        <v>0</v>
      </c>
      <c r="AQ7" s="20">
        <f t="shared" si="2"/>
        <v>2</v>
      </c>
      <c r="AR7" s="20">
        <f t="shared" si="3"/>
        <v>2</v>
      </c>
      <c r="AS7" s="15">
        <v>0</v>
      </c>
      <c r="AT7" s="15">
        <v>0</v>
      </c>
      <c r="AU7" s="20">
        <f t="shared" si="4"/>
        <v>2</v>
      </c>
      <c r="AV7" s="20">
        <f t="shared" si="5"/>
        <v>2</v>
      </c>
      <c r="AW7" s="15">
        <v>1</v>
      </c>
      <c r="AX7" s="15">
        <v>1</v>
      </c>
      <c r="AY7" s="15">
        <v>0</v>
      </c>
      <c r="AZ7" s="15">
        <v>0</v>
      </c>
      <c r="BA7" s="20">
        <f t="shared" si="6"/>
        <v>2</v>
      </c>
      <c r="BB7" s="15">
        <v>0</v>
      </c>
      <c r="BC7" s="15">
        <v>1</v>
      </c>
      <c r="BD7" s="15">
        <v>0</v>
      </c>
      <c r="BE7" s="15">
        <v>0</v>
      </c>
      <c r="BF7" s="15">
        <v>1</v>
      </c>
      <c r="BG7" s="15">
        <v>0</v>
      </c>
      <c r="BH7" s="15">
        <v>0</v>
      </c>
      <c r="BI7" s="15">
        <v>0</v>
      </c>
      <c r="BJ7" s="15">
        <v>0</v>
      </c>
      <c r="BK7" s="15">
        <v>2</v>
      </c>
      <c r="BL7" s="15">
        <v>0</v>
      </c>
      <c r="BM7" s="15">
        <v>0</v>
      </c>
      <c r="BN7" s="15">
        <v>1</v>
      </c>
      <c r="BO7" s="15">
        <v>1</v>
      </c>
      <c r="BP7" s="15">
        <v>0</v>
      </c>
      <c r="BQ7" s="15">
        <v>0</v>
      </c>
      <c r="BR7" s="15">
        <v>1</v>
      </c>
      <c r="BS7" s="15">
        <v>0</v>
      </c>
      <c r="BT7" s="15">
        <v>1</v>
      </c>
      <c r="BU7" s="15">
        <v>1</v>
      </c>
      <c r="BV7" s="15">
        <v>0</v>
      </c>
      <c r="BW7" s="15">
        <v>1</v>
      </c>
      <c r="BX7" s="15">
        <v>0</v>
      </c>
      <c r="BY7" s="15">
        <v>0</v>
      </c>
      <c r="BZ7" s="15">
        <v>0</v>
      </c>
      <c r="CA7" s="15">
        <v>0</v>
      </c>
      <c r="CB7" s="15">
        <v>1</v>
      </c>
      <c r="CC7" s="15">
        <v>0</v>
      </c>
      <c r="CD7" s="15">
        <v>1</v>
      </c>
      <c r="CE7" s="15">
        <v>0.75</v>
      </c>
      <c r="CF7" s="15">
        <v>0.8</v>
      </c>
      <c r="CG7" s="15">
        <v>0.1</v>
      </c>
      <c r="CH7" s="15">
        <v>0.1</v>
      </c>
      <c r="CI7" s="15">
        <v>0.05</v>
      </c>
      <c r="CJ7" s="15">
        <v>0</v>
      </c>
      <c r="CK7" s="15">
        <v>0</v>
      </c>
      <c r="CL7" s="15">
        <v>0.1</v>
      </c>
      <c r="CM7" s="15">
        <v>0</v>
      </c>
      <c r="CN7" s="15">
        <v>0</v>
      </c>
      <c r="CO7" s="15">
        <v>0.1</v>
      </c>
      <c r="CP7" s="15">
        <v>0</v>
      </c>
      <c r="CQ7" s="15">
        <v>0</v>
      </c>
      <c r="CR7" s="15"/>
      <c r="CS7" s="15">
        <v>0</v>
      </c>
      <c r="CT7" s="15">
        <v>0</v>
      </c>
      <c r="CU7" s="15">
        <v>0</v>
      </c>
      <c r="CV7" s="15">
        <v>0</v>
      </c>
      <c r="CW7" s="15">
        <v>0</v>
      </c>
      <c r="CX7" s="15">
        <v>0</v>
      </c>
      <c r="CY7" s="20">
        <f t="shared" si="7"/>
        <v>2.0000000000000004</v>
      </c>
      <c r="CZ7" s="20">
        <f t="shared" si="8"/>
        <v>0</v>
      </c>
      <c r="DA7" s="20">
        <f t="shared" si="9"/>
        <v>2.0000000000000004</v>
      </c>
      <c r="DB7" s="20">
        <f t="shared" si="10"/>
        <v>2.0000000000000004</v>
      </c>
      <c r="DC7" s="15">
        <v>0</v>
      </c>
      <c r="DD7" s="15">
        <v>0</v>
      </c>
      <c r="DE7" s="15">
        <v>0</v>
      </c>
      <c r="DF7" s="15">
        <v>0</v>
      </c>
      <c r="DG7" s="15">
        <v>0</v>
      </c>
      <c r="DH7" s="15"/>
      <c r="DI7" s="15" t="s">
        <v>300</v>
      </c>
      <c r="DJ7" s="15" t="s">
        <v>466</v>
      </c>
      <c r="DK7" s="15" t="s">
        <v>301</v>
      </c>
      <c r="DL7" s="15">
        <v>0</v>
      </c>
      <c r="DM7" s="15">
        <v>0</v>
      </c>
      <c r="DN7" s="15"/>
      <c r="DO7" s="15">
        <v>0</v>
      </c>
      <c r="DP7" s="15">
        <v>0</v>
      </c>
      <c r="DQ7" s="15"/>
      <c r="DR7" s="15">
        <v>0</v>
      </c>
      <c r="DS7" s="15">
        <v>0</v>
      </c>
      <c r="DT7" s="15">
        <v>0</v>
      </c>
      <c r="DU7" s="15">
        <v>0</v>
      </c>
      <c r="DV7" s="15">
        <v>0</v>
      </c>
      <c r="DW7" s="15">
        <v>0</v>
      </c>
      <c r="DX7" s="20">
        <f t="shared" si="11"/>
        <v>0</v>
      </c>
      <c r="DY7" s="20">
        <f t="shared" si="12"/>
        <v>0</v>
      </c>
      <c r="DZ7" s="20">
        <f t="shared" si="13"/>
        <v>0</v>
      </c>
      <c r="EA7" s="15">
        <v>1</v>
      </c>
      <c r="EB7" s="15">
        <v>0</v>
      </c>
      <c r="EC7" s="15">
        <v>0</v>
      </c>
      <c r="ED7" s="15">
        <v>5</v>
      </c>
      <c r="EE7" s="15">
        <v>1</v>
      </c>
      <c r="EF7" s="15">
        <v>1</v>
      </c>
      <c r="EG7" s="20">
        <f t="shared" si="14"/>
        <v>6</v>
      </c>
      <c r="EH7" s="20">
        <f t="shared" si="15"/>
        <v>1</v>
      </c>
      <c r="EI7" s="20">
        <f t="shared" si="16"/>
        <v>1</v>
      </c>
      <c r="EJ7" s="20">
        <f t="shared" si="17"/>
        <v>6</v>
      </c>
      <c r="EK7" s="20">
        <f t="shared" si="18"/>
        <v>1</v>
      </c>
      <c r="EL7" s="20">
        <f t="shared" si="19"/>
        <v>1</v>
      </c>
      <c r="EM7" s="15">
        <v>0</v>
      </c>
      <c r="EN7" s="15">
        <v>0</v>
      </c>
      <c r="EO7" s="15">
        <v>0</v>
      </c>
      <c r="EP7" s="15">
        <v>0</v>
      </c>
      <c r="EQ7" s="20">
        <f t="shared" si="20"/>
        <v>0</v>
      </c>
      <c r="ER7" s="20">
        <f t="shared" si="21"/>
        <v>0</v>
      </c>
      <c r="ES7" s="15">
        <v>0</v>
      </c>
      <c r="ET7" s="15">
        <v>0</v>
      </c>
      <c r="EU7" s="15">
        <v>3</v>
      </c>
      <c r="EV7" s="15">
        <v>0</v>
      </c>
      <c r="EW7" s="20">
        <f t="shared" si="22"/>
        <v>3</v>
      </c>
      <c r="EX7" s="20">
        <f t="shared" si="36"/>
        <v>0</v>
      </c>
      <c r="EY7" s="20">
        <f t="shared" si="23"/>
        <v>3</v>
      </c>
      <c r="EZ7" s="20">
        <f t="shared" si="24"/>
        <v>0</v>
      </c>
      <c r="FA7" s="15">
        <v>0</v>
      </c>
      <c r="FB7" s="15">
        <v>0</v>
      </c>
      <c r="FC7" s="20">
        <f t="shared" si="25"/>
        <v>0</v>
      </c>
      <c r="FD7" s="15">
        <v>4</v>
      </c>
      <c r="FE7" s="15">
        <v>2</v>
      </c>
      <c r="FF7" s="15">
        <v>1</v>
      </c>
      <c r="FG7" s="15">
        <v>0</v>
      </c>
      <c r="FH7" s="15">
        <v>0</v>
      </c>
      <c r="FI7" s="15">
        <v>0</v>
      </c>
      <c r="FJ7" s="15">
        <v>0</v>
      </c>
      <c r="FK7" s="15">
        <v>0</v>
      </c>
      <c r="FL7" s="15">
        <v>0</v>
      </c>
      <c r="FM7" s="15">
        <v>0</v>
      </c>
      <c r="FN7" s="15">
        <v>0</v>
      </c>
      <c r="FO7" s="15">
        <v>0</v>
      </c>
      <c r="FP7" s="15">
        <v>0</v>
      </c>
      <c r="FQ7" s="15">
        <v>0</v>
      </c>
      <c r="FR7" s="15">
        <v>0</v>
      </c>
      <c r="FS7" s="20">
        <f t="shared" si="26"/>
        <v>10</v>
      </c>
      <c r="FT7" s="15">
        <v>0</v>
      </c>
      <c r="FU7" s="15">
        <v>0</v>
      </c>
      <c r="FV7" s="15">
        <v>0</v>
      </c>
      <c r="FW7" s="15">
        <v>0</v>
      </c>
      <c r="FX7" s="15">
        <v>1</v>
      </c>
      <c r="FY7" s="15">
        <v>0</v>
      </c>
      <c r="FZ7" s="15">
        <v>0</v>
      </c>
      <c r="GA7" s="15">
        <v>0</v>
      </c>
      <c r="GB7" s="15">
        <v>0</v>
      </c>
      <c r="GC7" s="15">
        <v>0</v>
      </c>
      <c r="GD7" s="15">
        <v>0</v>
      </c>
      <c r="GE7" s="15">
        <v>0</v>
      </c>
      <c r="GF7" s="15">
        <v>0</v>
      </c>
      <c r="GG7" s="15">
        <v>0</v>
      </c>
      <c r="GH7" s="15">
        <v>0</v>
      </c>
      <c r="GI7" s="15">
        <v>0</v>
      </c>
      <c r="GJ7" s="15">
        <v>0</v>
      </c>
      <c r="GK7" s="15">
        <v>0</v>
      </c>
      <c r="GL7" s="15">
        <v>0</v>
      </c>
      <c r="GM7" s="15">
        <v>0</v>
      </c>
      <c r="GN7" s="15">
        <v>0</v>
      </c>
      <c r="GO7" s="15">
        <v>0</v>
      </c>
      <c r="GP7" s="15">
        <v>0</v>
      </c>
      <c r="GQ7" s="15">
        <v>0</v>
      </c>
      <c r="GR7" s="15">
        <v>0</v>
      </c>
      <c r="GS7" s="15">
        <v>0</v>
      </c>
      <c r="GT7" s="15">
        <v>0</v>
      </c>
      <c r="GU7" s="15">
        <v>0</v>
      </c>
      <c r="GV7" s="15">
        <v>0</v>
      </c>
      <c r="GW7" s="15">
        <v>0</v>
      </c>
      <c r="GX7" s="15">
        <v>2</v>
      </c>
      <c r="GY7" s="15">
        <v>0</v>
      </c>
      <c r="GZ7" s="15">
        <v>0</v>
      </c>
      <c r="HA7" s="15">
        <v>2</v>
      </c>
      <c r="HB7" s="15" t="s">
        <v>302</v>
      </c>
      <c r="HC7" s="15" t="s">
        <v>303</v>
      </c>
      <c r="HD7" s="15" t="s">
        <v>304</v>
      </c>
      <c r="HE7" s="15">
        <v>1</v>
      </c>
      <c r="HF7" s="15">
        <v>1</v>
      </c>
      <c r="HG7" s="15">
        <v>1</v>
      </c>
      <c r="HH7" s="15"/>
      <c r="HI7" s="15">
        <v>0</v>
      </c>
      <c r="HJ7" s="15">
        <v>2</v>
      </c>
      <c r="HK7" s="15" t="s">
        <v>302</v>
      </c>
      <c r="HL7" s="15">
        <v>0</v>
      </c>
      <c r="HM7" s="15"/>
      <c r="HN7" s="15">
        <v>2</v>
      </c>
      <c r="HO7" s="15" t="s">
        <v>302</v>
      </c>
      <c r="HP7" s="15">
        <v>0</v>
      </c>
      <c r="HQ7" s="15">
        <v>0</v>
      </c>
      <c r="HR7" s="15">
        <v>1</v>
      </c>
      <c r="HS7" s="15"/>
      <c r="HT7" s="15">
        <v>0</v>
      </c>
      <c r="HU7" s="15">
        <v>0</v>
      </c>
      <c r="HV7" s="15">
        <v>0</v>
      </c>
      <c r="HW7" s="15">
        <v>1</v>
      </c>
      <c r="HX7" s="15">
        <v>0</v>
      </c>
      <c r="HY7" s="15">
        <v>0</v>
      </c>
      <c r="HZ7" s="15">
        <v>4</v>
      </c>
      <c r="IA7" s="15" t="s">
        <v>305</v>
      </c>
      <c r="IB7" s="15">
        <v>2</v>
      </c>
      <c r="IC7" s="15">
        <v>0</v>
      </c>
      <c r="ID7" s="15">
        <v>0</v>
      </c>
      <c r="IE7" s="15">
        <v>2</v>
      </c>
      <c r="IF7" s="15">
        <v>0</v>
      </c>
      <c r="IG7" s="15">
        <v>0</v>
      </c>
      <c r="IH7" s="15" t="s">
        <v>306</v>
      </c>
      <c r="II7" s="15">
        <v>0</v>
      </c>
      <c r="IJ7" s="15">
        <v>22590</v>
      </c>
      <c r="IK7" s="15">
        <v>279</v>
      </c>
      <c r="IL7" s="15">
        <v>5651</v>
      </c>
      <c r="IM7" s="15">
        <v>13.87</v>
      </c>
      <c r="IN7" s="15">
        <v>2</v>
      </c>
      <c r="IO7" s="15">
        <v>1</v>
      </c>
      <c r="IP7" s="15">
        <v>21</v>
      </c>
      <c r="IQ7" s="15">
        <v>16</v>
      </c>
      <c r="IR7" s="15">
        <v>5</v>
      </c>
      <c r="IS7" s="15">
        <v>21</v>
      </c>
      <c r="IT7" s="15">
        <v>0</v>
      </c>
      <c r="IU7" s="25">
        <v>0.76200000000000001</v>
      </c>
      <c r="IV7" s="25">
        <v>0.76200000000000001</v>
      </c>
      <c r="IW7" s="22">
        <v>1</v>
      </c>
      <c r="IX7" s="15" t="s">
        <v>307</v>
      </c>
      <c r="IY7" s="45">
        <v>22552</v>
      </c>
      <c r="IZ7" s="7">
        <v>278.58931999999999</v>
      </c>
      <c r="JA7" s="45">
        <v>5685</v>
      </c>
      <c r="JB7" s="7">
        <v>13.869876</v>
      </c>
      <c r="JC7" s="45">
        <v>2</v>
      </c>
      <c r="JD7" s="45">
        <v>2</v>
      </c>
      <c r="JE7" s="45">
        <v>21</v>
      </c>
      <c r="JF7" s="45">
        <v>15</v>
      </c>
      <c r="JG7" s="45">
        <v>6</v>
      </c>
      <c r="JH7" s="45">
        <v>21</v>
      </c>
      <c r="JI7" s="45">
        <v>0</v>
      </c>
      <c r="JJ7" s="45">
        <v>71.428571428571431</v>
      </c>
      <c r="JK7" s="45">
        <v>69.598468455287517</v>
      </c>
      <c r="JL7" s="45">
        <v>100</v>
      </c>
      <c r="JM7" s="45">
        <v>99.999239023233201</v>
      </c>
      <c r="JN7" s="33">
        <f t="shared" si="27"/>
        <v>12.5</v>
      </c>
      <c r="JO7" s="29">
        <f>EL7/CG7</f>
        <v>10</v>
      </c>
      <c r="JP7" s="35">
        <v>3</v>
      </c>
      <c r="JQ7" s="32">
        <f t="shared" si="28"/>
        <v>2</v>
      </c>
      <c r="JR7" s="34">
        <f t="shared" si="29"/>
        <v>-1</v>
      </c>
      <c r="JS7" s="36">
        <f t="shared" si="30"/>
        <v>21</v>
      </c>
      <c r="JT7" s="38">
        <v>96.301609839171149</v>
      </c>
      <c r="JU7" s="38">
        <f t="shared" si="31"/>
        <v>99.999239023233201</v>
      </c>
      <c r="JV7" s="40">
        <f t="shared" si="32"/>
        <v>3.6976291840620519</v>
      </c>
      <c r="JW7" s="36">
        <f t="shared" si="33"/>
        <v>21</v>
      </c>
      <c r="JX7" s="37">
        <v>3</v>
      </c>
      <c r="JY7" s="35">
        <v>2</v>
      </c>
      <c r="JZ7" s="51">
        <f t="shared" si="34"/>
        <v>5</v>
      </c>
      <c r="KA7" s="35">
        <f t="shared" si="35"/>
        <v>2</v>
      </c>
      <c r="KB7" s="50">
        <v>0</v>
      </c>
    </row>
    <row r="8" spans="1:288" s="8" customFormat="1" ht="102" x14ac:dyDescent="0.25">
      <c r="A8" s="4">
        <v>5105</v>
      </c>
      <c r="B8" s="15" t="s">
        <v>231</v>
      </c>
      <c r="C8" s="15" t="s">
        <v>308</v>
      </c>
      <c r="D8" s="15" t="s">
        <v>309</v>
      </c>
      <c r="E8" s="19" t="s">
        <v>461</v>
      </c>
      <c r="F8" s="15" t="s">
        <v>310</v>
      </c>
      <c r="G8" s="15">
        <v>46059</v>
      </c>
      <c r="H8" s="15" t="s">
        <v>311</v>
      </c>
      <c r="I8" s="15" t="s">
        <v>464</v>
      </c>
      <c r="J8" s="15" t="s">
        <v>312</v>
      </c>
      <c r="K8" s="15" t="s">
        <v>313</v>
      </c>
      <c r="L8" s="15" t="s">
        <v>223</v>
      </c>
      <c r="M8" s="15" t="s">
        <v>207</v>
      </c>
      <c r="N8" s="15">
        <v>485243511</v>
      </c>
      <c r="O8" s="15" t="s">
        <v>314</v>
      </c>
      <c r="P8" s="15" t="s">
        <v>209</v>
      </c>
      <c r="Q8" s="15" t="s">
        <v>315</v>
      </c>
      <c r="R8" s="15" t="s">
        <v>316</v>
      </c>
      <c r="S8" s="15" t="s">
        <v>207</v>
      </c>
      <c r="T8" s="15">
        <v>485243527</v>
      </c>
      <c r="U8" s="15" t="s">
        <v>317</v>
      </c>
      <c r="V8" s="15" t="s">
        <v>318</v>
      </c>
      <c r="W8" s="15" t="s">
        <v>319</v>
      </c>
      <c r="X8" s="15" t="s">
        <v>210</v>
      </c>
      <c r="Y8" s="15" t="s">
        <v>207</v>
      </c>
      <c r="Z8" s="15">
        <v>485243525</v>
      </c>
      <c r="AA8" s="15" t="s">
        <v>320</v>
      </c>
      <c r="AB8" s="15" t="s">
        <v>321</v>
      </c>
      <c r="AC8" s="15" t="s">
        <v>322</v>
      </c>
      <c r="AD8" s="15" t="s">
        <v>207</v>
      </c>
      <c r="AE8" s="15">
        <v>485243582</v>
      </c>
      <c r="AF8" s="15" t="s">
        <v>323</v>
      </c>
      <c r="AG8" s="26" t="s">
        <v>501</v>
      </c>
      <c r="AH8" s="15">
        <v>6</v>
      </c>
      <c r="AI8" s="15">
        <v>3</v>
      </c>
      <c r="AJ8" s="20">
        <f t="shared" si="0"/>
        <v>9</v>
      </c>
      <c r="AK8" s="15">
        <v>0</v>
      </c>
      <c r="AL8" s="20">
        <f t="shared" si="1"/>
        <v>9</v>
      </c>
      <c r="AM8" s="15">
        <v>7</v>
      </c>
      <c r="AN8" s="26">
        <v>5</v>
      </c>
      <c r="AO8" s="15">
        <v>2</v>
      </c>
      <c r="AP8" s="26">
        <v>4</v>
      </c>
      <c r="AQ8" s="20">
        <f t="shared" si="2"/>
        <v>9</v>
      </c>
      <c r="AR8" s="26">
        <f t="shared" si="3"/>
        <v>9</v>
      </c>
      <c r="AS8" s="15">
        <v>0</v>
      </c>
      <c r="AT8" s="15">
        <v>0</v>
      </c>
      <c r="AU8" s="20">
        <f t="shared" si="4"/>
        <v>9</v>
      </c>
      <c r="AV8" s="26">
        <f t="shared" si="5"/>
        <v>9</v>
      </c>
      <c r="AW8" s="15">
        <v>0</v>
      </c>
      <c r="AX8" s="15">
        <v>2</v>
      </c>
      <c r="AY8" s="15">
        <v>0</v>
      </c>
      <c r="AZ8" s="15">
        <v>7</v>
      </c>
      <c r="BA8" s="20">
        <f t="shared" si="6"/>
        <v>9</v>
      </c>
      <c r="BB8" s="15">
        <v>0</v>
      </c>
      <c r="BC8" s="15">
        <v>3</v>
      </c>
      <c r="BD8" s="15">
        <v>0</v>
      </c>
      <c r="BE8" s="15">
        <v>0</v>
      </c>
      <c r="BF8" s="15">
        <v>6</v>
      </c>
      <c r="BG8" s="15">
        <v>0</v>
      </c>
      <c r="BH8" s="15">
        <v>0</v>
      </c>
      <c r="BI8" s="15">
        <v>6</v>
      </c>
      <c r="BJ8" s="15">
        <v>2</v>
      </c>
      <c r="BK8" s="15">
        <v>1</v>
      </c>
      <c r="BL8" s="15">
        <v>0</v>
      </c>
      <c r="BM8" s="15">
        <v>0</v>
      </c>
      <c r="BN8" s="15">
        <v>1</v>
      </c>
      <c r="BO8" s="15">
        <v>4</v>
      </c>
      <c r="BP8" s="15">
        <v>3</v>
      </c>
      <c r="BQ8" s="15">
        <v>1</v>
      </c>
      <c r="BR8" s="15">
        <v>1</v>
      </c>
      <c r="BS8" s="15">
        <v>0</v>
      </c>
      <c r="BT8" s="15">
        <v>2</v>
      </c>
      <c r="BU8" s="15">
        <v>1</v>
      </c>
      <c r="BV8" s="15">
        <v>1</v>
      </c>
      <c r="BW8" s="15">
        <v>1</v>
      </c>
      <c r="BX8" s="15">
        <v>1</v>
      </c>
      <c r="BY8" s="15">
        <v>1</v>
      </c>
      <c r="BZ8" s="15">
        <v>1</v>
      </c>
      <c r="CA8" s="15">
        <v>3.5</v>
      </c>
      <c r="CB8" s="15">
        <v>1</v>
      </c>
      <c r="CC8" s="15">
        <v>0</v>
      </c>
      <c r="CD8" s="15">
        <v>1</v>
      </c>
      <c r="CE8" s="15">
        <v>1.5</v>
      </c>
      <c r="CF8" s="15">
        <v>2.75</v>
      </c>
      <c r="CG8" s="15">
        <v>0.25</v>
      </c>
      <c r="CH8" s="15">
        <v>1.25</v>
      </c>
      <c r="CI8" s="15">
        <v>0.05</v>
      </c>
      <c r="CJ8" s="15">
        <v>0.2</v>
      </c>
      <c r="CK8" s="15" t="s">
        <v>324</v>
      </c>
      <c r="CL8" s="15">
        <v>0</v>
      </c>
      <c r="CM8" s="15">
        <v>0</v>
      </c>
      <c r="CN8" s="15">
        <v>0</v>
      </c>
      <c r="CO8" s="15">
        <v>1</v>
      </c>
      <c r="CP8" s="15">
        <v>3</v>
      </c>
      <c r="CQ8" s="15">
        <v>0</v>
      </c>
      <c r="CR8" s="15"/>
      <c r="CS8" s="15">
        <v>0</v>
      </c>
      <c r="CT8" s="15"/>
      <c r="CU8" s="15"/>
      <c r="CV8" s="15">
        <v>0</v>
      </c>
      <c r="CW8" s="15">
        <v>0</v>
      </c>
      <c r="CX8" s="15">
        <v>0</v>
      </c>
      <c r="CY8" s="26">
        <f t="shared" si="7"/>
        <v>7</v>
      </c>
      <c r="CZ8" s="26">
        <f t="shared" si="8"/>
        <v>3</v>
      </c>
      <c r="DA8" s="26">
        <f t="shared" si="9"/>
        <v>10</v>
      </c>
      <c r="DB8" s="26">
        <f t="shared" si="10"/>
        <v>10</v>
      </c>
      <c r="DC8" s="15">
        <v>1</v>
      </c>
      <c r="DD8" s="15">
        <v>2</v>
      </c>
      <c r="DE8" s="15" t="s">
        <v>325</v>
      </c>
      <c r="DF8" s="15">
        <v>0</v>
      </c>
      <c r="DG8" s="15">
        <v>0</v>
      </c>
      <c r="DH8" s="15"/>
      <c r="DI8" s="15" t="s">
        <v>326</v>
      </c>
      <c r="DJ8" s="15" t="s">
        <v>466</v>
      </c>
      <c r="DK8" s="15" t="s">
        <v>327</v>
      </c>
      <c r="DL8" s="15">
        <v>0</v>
      </c>
      <c r="DM8" s="15">
        <v>0</v>
      </c>
      <c r="DN8" s="15">
        <v>0</v>
      </c>
      <c r="DO8" s="15">
        <v>0</v>
      </c>
      <c r="DP8" s="15">
        <v>0</v>
      </c>
      <c r="DQ8" s="15"/>
      <c r="DR8" s="15">
        <v>0</v>
      </c>
      <c r="DS8" s="15">
        <v>0</v>
      </c>
      <c r="DT8" s="15">
        <v>1</v>
      </c>
      <c r="DU8" s="15">
        <v>4</v>
      </c>
      <c r="DV8" s="15">
        <v>0</v>
      </c>
      <c r="DW8" s="15">
        <v>1</v>
      </c>
      <c r="DX8" s="20">
        <f t="shared" si="11"/>
        <v>4</v>
      </c>
      <c r="DY8" s="20">
        <f t="shared" si="12"/>
        <v>0</v>
      </c>
      <c r="DZ8" s="20">
        <f t="shared" si="13"/>
        <v>2</v>
      </c>
      <c r="EA8" s="15">
        <v>1</v>
      </c>
      <c r="EB8" s="15">
        <v>0</v>
      </c>
      <c r="EC8" s="15">
        <v>0</v>
      </c>
      <c r="ED8" s="15">
        <v>10</v>
      </c>
      <c r="EE8" s="15">
        <v>1</v>
      </c>
      <c r="EF8" s="15">
        <v>0</v>
      </c>
      <c r="EG8" s="20">
        <f t="shared" si="14"/>
        <v>11</v>
      </c>
      <c r="EH8" s="20">
        <f t="shared" si="15"/>
        <v>1</v>
      </c>
      <c r="EI8" s="20">
        <f t="shared" si="16"/>
        <v>0</v>
      </c>
      <c r="EJ8" s="20">
        <f t="shared" si="17"/>
        <v>15</v>
      </c>
      <c r="EK8" s="20">
        <f t="shared" si="18"/>
        <v>1</v>
      </c>
      <c r="EL8" s="20">
        <f t="shared" si="19"/>
        <v>2</v>
      </c>
      <c r="EM8" s="15">
        <v>1</v>
      </c>
      <c r="EN8" s="15">
        <v>0</v>
      </c>
      <c r="EO8" s="15">
        <v>3</v>
      </c>
      <c r="EP8" s="15">
        <v>0</v>
      </c>
      <c r="EQ8" s="20">
        <f t="shared" si="20"/>
        <v>4</v>
      </c>
      <c r="ER8" s="20">
        <f t="shared" si="21"/>
        <v>0</v>
      </c>
      <c r="ES8" s="15">
        <v>27</v>
      </c>
      <c r="ET8" s="15">
        <v>0</v>
      </c>
      <c r="EU8" s="15">
        <v>12</v>
      </c>
      <c r="EV8" s="15">
        <v>0</v>
      </c>
      <c r="EW8" s="20">
        <f t="shared" si="22"/>
        <v>39</v>
      </c>
      <c r="EX8" s="20">
        <f t="shared" si="36"/>
        <v>0</v>
      </c>
      <c r="EY8" s="20">
        <f t="shared" si="23"/>
        <v>43</v>
      </c>
      <c r="EZ8" s="20">
        <f t="shared" si="24"/>
        <v>0</v>
      </c>
      <c r="FA8" s="15">
        <v>0</v>
      </c>
      <c r="FB8" s="15">
        <v>0</v>
      </c>
      <c r="FC8" s="20">
        <f t="shared" si="25"/>
        <v>0</v>
      </c>
      <c r="FD8" s="15">
        <v>3</v>
      </c>
      <c r="FE8" s="15">
        <v>4</v>
      </c>
      <c r="FF8" s="15">
        <v>0</v>
      </c>
      <c r="FG8" s="15">
        <v>0</v>
      </c>
      <c r="FH8" s="15">
        <v>0</v>
      </c>
      <c r="FI8" s="15">
        <v>0</v>
      </c>
      <c r="FJ8" s="15">
        <v>5</v>
      </c>
      <c r="FK8" s="15">
        <v>165</v>
      </c>
      <c r="FL8" s="15">
        <v>0</v>
      </c>
      <c r="FM8" s="15">
        <v>0</v>
      </c>
      <c r="FN8" s="15">
        <v>0</v>
      </c>
      <c r="FO8" s="15">
        <v>0</v>
      </c>
      <c r="FP8" s="15">
        <v>0</v>
      </c>
      <c r="FQ8" s="15">
        <v>0</v>
      </c>
      <c r="FR8" s="15">
        <v>234</v>
      </c>
      <c r="FS8" s="20">
        <f t="shared" si="26"/>
        <v>59</v>
      </c>
      <c r="FT8" s="15">
        <v>0</v>
      </c>
      <c r="FU8" s="15">
        <v>0</v>
      </c>
      <c r="FV8" s="15">
        <v>0</v>
      </c>
      <c r="FW8" s="15">
        <v>0</v>
      </c>
      <c r="FX8" s="15">
        <v>0</v>
      </c>
      <c r="FY8" s="15">
        <v>0</v>
      </c>
      <c r="FZ8" s="15">
        <v>0</v>
      </c>
      <c r="GA8" s="15">
        <v>0</v>
      </c>
      <c r="GB8" s="15">
        <v>0</v>
      </c>
      <c r="GC8" s="15">
        <v>0</v>
      </c>
      <c r="GD8" s="15">
        <v>0</v>
      </c>
      <c r="GE8" s="15">
        <v>0</v>
      </c>
      <c r="GF8" s="15">
        <v>0</v>
      </c>
      <c r="GG8" s="15">
        <v>0</v>
      </c>
      <c r="GH8" s="15">
        <v>0</v>
      </c>
      <c r="GI8" s="15">
        <v>0</v>
      </c>
      <c r="GJ8" s="15">
        <v>0</v>
      </c>
      <c r="GK8" s="15">
        <v>0</v>
      </c>
      <c r="GL8" s="15">
        <v>0</v>
      </c>
      <c r="GM8" s="15">
        <v>0</v>
      </c>
      <c r="GN8" s="15">
        <v>2</v>
      </c>
      <c r="GO8" s="15">
        <v>2</v>
      </c>
      <c r="GP8" s="15">
        <v>0</v>
      </c>
      <c r="GQ8" s="15">
        <v>0</v>
      </c>
      <c r="GR8" s="15">
        <v>0</v>
      </c>
      <c r="GS8" s="15">
        <v>0</v>
      </c>
      <c r="GT8" s="15">
        <v>0</v>
      </c>
      <c r="GU8" s="15">
        <v>0</v>
      </c>
      <c r="GV8" s="15">
        <v>0</v>
      </c>
      <c r="GW8" s="15">
        <v>0</v>
      </c>
      <c r="GX8" s="15">
        <v>4</v>
      </c>
      <c r="GY8" s="15" t="s">
        <v>328</v>
      </c>
      <c r="GZ8" s="15" t="s">
        <v>329</v>
      </c>
      <c r="HA8" s="15">
        <v>2</v>
      </c>
      <c r="HB8" s="15" t="s">
        <v>330</v>
      </c>
      <c r="HC8" s="15">
        <v>0</v>
      </c>
      <c r="HD8" s="15">
        <v>0</v>
      </c>
      <c r="HE8" s="15">
        <v>1</v>
      </c>
      <c r="HF8" s="15"/>
      <c r="HG8" s="15">
        <v>1</v>
      </c>
      <c r="HH8" s="15"/>
      <c r="HI8" s="15">
        <v>0</v>
      </c>
      <c r="HJ8" s="15">
        <v>4</v>
      </c>
      <c r="HK8" s="15" t="s">
        <v>331</v>
      </c>
      <c r="HL8" s="15" t="s">
        <v>332</v>
      </c>
      <c r="HM8" s="15" t="s">
        <v>333</v>
      </c>
      <c r="HN8" s="15">
        <v>2</v>
      </c>
      <c r="HO8" s="15" t="s">
        <v>334</v>
      </c>
      <c r="HP8" s="15">
        <v>1</v>
      </c>
      <c r="HQ8" s="15" t="s">
        <v>335</v>
      </c>
      <c r="HR8" s="15">
        <v>2</v>
      </c>
      <c r="HS8" s="15" t="s">
        <v>336</v>
      </c>
      <c r="HT8" s="15">
        <v>0</v>
      </c>
      <c r="HU8" s="15">
        <v>0</v>
      </c>
      <c r="HV8" s="15">
        <v>1</v>
      </c>
      <c r="HW8" s="15">
        <v>0</v>
      </c>
      <c r="HX8" s="15">
        <v>0</v>
      </c>
      <c r="HY8" s="15">
        <v>0</v>
      </c>
      <c r="HZ8" s="15">
        <v>5</v>
      </c>
      <c r="IA8" s="15" t="s">
        <v>469</v>
      </c>
      <c r="IB8" s="15">
        <v>1</v>
      </c>
      <c r="IC8" s="15">
        <v>5</v>
      </c>
      <c r="ID8" s="15">
        <v>12</v>
      </c>
      <c r="IE8" s="15">
        <v>1</v>
      </c>
      <c r="IF8" s="15">
        <v>7</v>
      </c>
      <c r="IG8" s="15">
        <v>3</v>
      </c>
      <c r="IH8" s="15" t="s">
        <v>337</v>
      </c>
      <c r="II8" s="15" t="s">
        <v>338</v>
      </c>
      <c r="IJ8" s="15">
        <v>140925</v>
      </c>
      <c r="IK8" s="15">
        <v>578.29999999999995</v>
      </c>
      <c r="IL8" s="15">
        <v>102247</v>
      </c>
      <c r="IM8" s="15">
        <v>110.6</v>
      </c>
      <c r="IN8" s="15">
        <v>7</v>
      </c>
      <c r="IO8" s="15">
        <v>5</v>
      </c>
      <c r="IP8" s="15">
        <v>28</v>
      </c>
      <c r="IQ8" s="15">
        <v>6</v>
      </c>
      <c r="IR8" s="15">
        <v>18</v>
      </c>
      <c r="IS8" s="15">
        <v>24</v>
      </c>
      <c r="IT8" s="15">
        <v>0</v>
      </c>
      <c r="IU8" s="25">
        <v>0.215</v>
      </c>
      <c r="IV8" s="25">
        <v>9.8000000000000004E-2</v>
      </c>
      <c r="IW8" s="22">
        <v>0.86</v>
      </c>
      <c r="IX8" s="22">
        <v>0.9</v>
      </c>
      <c r="IY8" s="45">
        <v>140426</v>
      </c>
      <c r="IZ8" s="7">
        <v>578.30591199999992</v>
      </c>
      <c r="JA8" s="45">
        <v>101865</v>
      </c>
      <c r="JB8" s="7">
        <v>106.087135</v>
      </c>
      <c r="JC8" s="45">
        <v>7</v>
      </c>
      <c r="JD8" s="45">
        <v>6</v>
      </c>
      <c r="JE8" s="45">
        <v>28</v>
      </c>
      <c r="JF8" s="45">
        <v>5</v>
      </c>
      <c r="JG8" s="45">
        <v>18</v>
      </c>
      <c r="JH8" s="45">
        <v>23</v>
      </c>
      <c r="JI8" s="45">
        <v>0</v>
      </c>
      <c r="JJ8" s="45">
        <v>17.857142857142858</v>
      </c>
      <c r="JK8" s="45">
        <v>9.0451089837725895</v>
      </c>
      <c r="JL8" s="45">
        <v>82.142857142857139</v>
      </c>
      <c r="JM8" s="45">
        <v>87.038345891923058</v>
      </c>
      <c r="JN8" s="33">
        <f t="shared" si="27"/>
        <v>21.454545454545453</v>
      </c>
      <c r="JO8" s="29">
        <f>EL8/CG8</f>
        <v>8</v>
      </c>
      <c r="JP8" s="35">
        <v>13</v>
      </c>
      <c r="JQ8" s="32">
        <f t="shared" si="28"/>
        <v>9</v>
      </c>
      <c r="JR8" s="34">
        <f t="shared" si="29"/>
        <v>-4</v>
      </c>
      <c r="JS8" s="36">
        <f t="shared" si="30"/>
        <v>23</v>
      </c>
      <c r="JT8" s="38">
        <v>85.991910108641605</v>
      </c>
      <c r="JU8" s="38">
        <f t="shared" si="31"/>
        <v>87.038345891923058</v>
      </c>
      <c r="JV8" s="40">
        <f t="shared" si="32"/>
        <v>1.0464357832814528</v>
      </c>
      <c r="JW8" s="36">
        <f t="shared" si="33"/>
        <v>28</v>
      </c>
      <c r="JX8" s="37">
        <v>5</v>
      </c>
      <c r="JY8" s="35">
        <v>5</v>
      </c>
      <c r="JZ8" s="51">
        <f t="shared" si="34"/>
        <v>6.5555555555555554</v>
      </c>
      <c r="KA8" s="35">
        <f t="shared" si="35"/>
        <v>6</v>
      </c>
      <c r="KB8" s="50">
        <f t="shared" ref="KB8:KB13" si="37">FL8/FJ8*100</f>
        <v>0</v>
      </c>
    </row>
    <row r="9" spans="1:288" s="8" customFormat="1" ht="25.5" x14ac:dyDescent="0.25">
      <c r="A9" s="4">
        <v>5106</v>
      </c>
      <c r="B9" s="15" t="s">
        <v>231</v>
      </c>
      <c r="C9" s="15" t="s">
        <v>339</v>
      </c>
      <c r="D9" s="15" t="s">
        <v>360</v>
      </c>
      <c r="E9" s="19">
        <v>1</v>
      </c>
      <c r="F9" s="15" t="s">
        <v>340</v>
      </c>
      <c r="G9" s="15">
        <v>47301</v>
      </c>
      <c r="H9" s="15" t="s">
        <v>341</v>
      </c>
      <c r="I9" s="15" t="s">
        <v>342</v>
      </c>
      <c r="J9" s="15" t="s">
        <v>215</v>
      </c>
      <c r="K9" s="15" t="s">
        <v>343</v>
      </c>
      <c r="L9" s="15" t="s">
        <v>344</v>
      </c>
      <c r="M9" s="15" t="s">
        <v>207</v>
      </c>
      <c r="N9" s="15">
        <v>487712324</v>
      </c>
      <c r="O9" s="15" t="s">
        <v>345</v>
      </c>
      <c r="P9" s="21" t="s">
        <v>212</v>
      </c>
      <c r="Q9" s="15"/>
      <c r="R9" s="15"/>
      <c r="S9" s="15"/>
      <c r="T9" s="15"/>
      <c r="U9" s="15"/>
      <c r="V9" s="15"/>
      <c r="W9" s="15"/>
      <c r="X9" s="15"/>
      <c r="Y9" s="15"/>
      <c r="Z9" s="15"/>
      <c r="AA9" s="15"/>
      <c r="AB9" s="15"/>
      <c r="AC9" s="15"/>
      <c r="AD9" s="15"/>
      <c r="AE9" s="15"/>
      <c r="AF9" s="15"/>
      <c r="AG9" s="20" t="s">
        <v>500</v>
      </c>
      <c r="AH9" s="15">
        <v>1</v>
      </c>
      <c r="AI9" s="15">
        <v>1</v>
      </c>
      <c r="AJ9" s="20">
        <f t="shared" si="0"/>
        <v>2</v>
      </c>
      <c r="AK9" s="15">
        <v>0</v>
      </c>
      <c r="AL9" s="20">
        <f t="shared" si="1"/>
        <v>2</v>
      </c>
      <c r="AM9" s="15">
        <v>2.5</v>
      </c>
      <c r="AN9" s="15">
        <v>0.5</v>
      </c>
      <c r="AO9" s="15">
        <v>0</v>
      </c>
      <c r="AP9" s="15">
        <v>1</v>
      </c>
      <c r="AQ9" s="20">
        <f t="shared" si="2"/>
        <v>2.5</v>
      </c>
      <c r="AR9" s="20">
        <f t="shared" si="3"/>
        <v>1.5</v>
      </c>
      <c r="AS9" s="15">
        <v>0</v>
      </c>
      <c r="AT9" s="15">
        <v>0</v>
      </c>
      <c r="AU9" s="20">
        <f t="shared" si="4"/>
        <v>2.5</v>
      </c>
      <c r="AV9" s="20">
        <f t="shared" si="5"/>
        <v>1.5</v>
      </c>
      <c r="AW9" s="15">
        <v>0</v>
      </c>
      <c r="AX9" s="15">
        <v>1</v>
      </c>
      <c r="AY9" s="15">
        <v>0</v>
      </c>
      <c r="AZ9" s="15">
        <v>0</v>
      </c>
      <c r="BA9" s="20">
        <f t="shared" si="6"/>
        <v>1</v>
      </c>
      <c r="BB9" s="15">
        <v>0</v>
      </c>
      <c r="BC9" s="15">
        <v>1</v>
      </c>
      <c r="BD9" s="15">
        <v>0</v>
      </c>
      <c r="BE9" s="15">
        <v>0</v>
      </c>
      <c r="BF9" s="15">
        <v>1</v>
      </c>
      <c r="BG9" s="15">
        <v>0</v>
      </c>
      <c r="BH9" s="15">
        <v>0</v>
      </c>
      <c r="BI9" s="15">
        <v>1</v>
      </c>
      <c r="BJ9" s="15">
        <v>0</v>
      </c>
      <c r="BK9" s="15">
        <v>1</v>
      </c>
      <c r="BL9" s="15">
        <v>0</v>
      </c>
      <c r="BM9" s="15">
        <v>0</v>
      </c>
      <c r="BN9" s="15">
        <v>0</v>
      </c>
      <c r="BO9" s="15">
        <v>1</v>
      </c>
      <c r="BP9" s="15">
        <v>1</v>
      </c>
      <c r="BQ9" s="15">
        <v>0</v>
      </c>
      <c r="BR9" s="15">
        <v>1</v>
      </c>
      <c r="BS9" s="15">
        <v>0</v>
      </c>
      <c r="BT9" s="15">
        <v>2</v>
      </c>
      <c r="BU9" s="15">
        <v>1</v>
      </c>
      <c r="BV9" s="15">
        <v>0</v>
      </c>
      <c r="BW9" s="15">
        <v>1</v>
      </c>
      <c r="BX9" s="15">
        <v>0</v>
      </c>
      <c r="BY9" s="15">
        <v>1</v>
      </c>
      <c r="BZ9" s="15">
        <v>0</v>
      </c>
      <c r="CA9" s="15">
        <v>1</v>
      </c>
      <c r="CB9" s="15">
        <v>1</v>
      </c>
      <c r="CC9" s="15">
        <v>0</v>
      </c>
      <c r="CD9" s="15">
        <v>1</v>
      </c>
      <c r="CE9" s="15">
        <v>0</v>
      </c>
      <c r="CF9" s="15">
        <v>0.5</v>
      </c>
      <c r="CG9" s="15">
        <v>0</v>
      </c>
      <c r="CH9" s="15">
        <v>0</v>
      </c>
      <c r="CI9" s="15">
        <v>0</v>
      </c>
      <c r="CJ9" s="15">
        <v>0</v>
      </c>
      <c r="CK9" s="15">
        <v>0</v>
      </c>
      <c r="CL9" s="15">
        <v>0</v>
      </c>
      <c r="CM9" s="15">
        <v>0</v>
      </c>
      <c r="CN9" s="15">
        <v>0</v>
      </c>
      <c r="CO9" s="15">
        <v>0.5</v>
      </c>
      <c r="CP9" s="15">
        <v>1</v>
      </c>
      <c r="CQ9" s="15">
        <v>0</v>
      </c>
      <c r="CR9" s="15">
        <v>0</v>
      </c>
      <c r="CS9" s="15">
        <v>0</v>
      </c>
      <c r="CT9" s="15">
        <v>0</v>
      </c>
      <c r="CU9" s="15">
        <v>0</v>
      </c>
      <c r="CV9" s="15">
        <v>0</v>
      </c>
      <c r="CW9" s="15">
        <v>0</v>
      </c>
      <c r="CX9" s="15">
        <v>0</v>
      </c>
      <c r="CY9" s="20">
        <f t="shared" si="7"/>
        <v>1</v>
      </c>
      <c r="CZ9" s="20">
        <f t="shared" si="8"/>
        <v>1</v>
      </c>
      <c r="DA9" s="20">
        <f t="shared" si="9"/>
        <v>2</v>
      </c>
      <c r="DB9" s="20">
        <f t="shared" si="10"/>
        <v>2</v>
      </c>
      <c r="DC9" s="15">
        <v>1</v>
      </c>
      <c r="DD9" s="15">
        <v>2</v>
      </c>
      <c r="DE9" s="15" t="s">
        <v>346</v>
      </c>
      <c r="DF9" s="15">
        <v>0</v>
      </c>
      <c r="DG9" s="15">
        <v>0</v>
      </c>
      <c r="DH9" s="15">
        <v>0</v>
      </c>
      <c r="DI9" s="15" t="s">
        <v>347</v>
      </c>
      <c r="DJ9" s="15" t="s">
        <v>466</v>
      </c>
      <c r="DK9" s="15" t="s">
        <v>348</v>
      </c>
      <c r="DL9" s="15">
        <v>0</v>
      </c>
      <c r="DM9" s="15">
        <v>0</v>
      </c>
      <c r="DN9" s="15">
        <v>0</v>
      </c>
      <c r="DO9" s="15">
        <v>0</v>
      </c>
      <c r="DP9" s="15">
        <v>0</v>
      </c>
      <c r="DQ9" s="15">
        <v>0</v>
      </c>
      <c r="DR9" s="15">
        <v>0</v>
      </c>
      <c r="DS9" s="15">
        <v>0</v>
      </c>
      <c r="DT9" s="15">
        <v>0</v>
      </c>
      <c r="DU9" s="15">
        <v>1</v>
      </c>
      <c r="DV9" s="15">
        <v>0</v>
      </c>
      <c r="DW9" s="15">
        <v>0</v>
      </c>
      <c r="DX9" s="20">
        <f t="shared" si="11"/>
        <v>1</v>
      </c>
      <c r="DY9" s="20">
        <f t="shared" si="12"/>
        <v>0</v>
      </c>
      <c r="DZ9" s="20">
        <f t="shared" si="13"/>
        <v>0</v>
      </c>
      <c r="EA9" s="15">
        <v>0</v>
      </c>
      <c r="EB9" s="15">
        <v>0</v>
      </c>
      <c r="EC9" s="15">
        <v>0</v>
      </c>
      <c r="ED9" s="15">
        <v>0</v>
      </c>
      <c r="EE9" s="15">
        <v>0</v>
      </c>
      <c r="EF9" s="15">
        <v>0</v>
      </c>
      <c r="EG9" s="20">
        <f t="shared" si="14"/>
        <v>0</v>
      </c>
      <c r="EH9" s="20">
        <f t="shared" si="15"/>
        <v>0</v>
      </c>
      <c r="EI9" s="20">
        <f t="shared" si="16"/>
        <v>0</v>
      </c>
      <c r="EJ9" s="20">
        <f t="shared" si="17"/>
        <v>1</v>
      </c>
      <c r="EK9" s="20">
        <f t="shared" si="18"/>
        <v>0</v>
      </c>
      <c r="EL9" s="20">
        <f t="shared" si="19"/>
        <v>0</v>
      </c>
      <c r="EM9" s="15">
        <v>1</v>
      </c>
      <c r="EN9" s="15">
        <v>0</v>
      </c>
      <c r="EO9" s="15">
        <v>0</v>
      </c>
      <c r="EP9" s="15">
        <v>0</v>
      </c>
      <c r="EQ9" s="20">
        <f t="shared" si="20"/>
        <v>1</v>
      </c>
      <c r="ER9" s="20">
        <f t="shared" si="21"/>
        <v>0</v>
      </c>
      <c r="ES9" s="15">
        <v>0</v>
      </c>
      <c r="ET9" s="15">
        <v>0</v>
      </c>
      <c r="EU9" s="15">
        <v>0</v>
      </c>
      <c r="EV9" s="15">
        <v>0</v>
      </c>
      <c r="EW9" s="20">
        <f t="shared" si="22"/>
        <v>0</v>
      </c>
      <c r="EX9" s="20">
        <f t="shared" si="36"/>
        <v>0</v>
      </c>
      <c r="EY9" s="20">
        <f t="shared" si="23"/>
        <v>1</v>
      </c>
      <c r="EZ9" s="20">
        <f t="shared" si="24"/>
        <v>0</v>
      </c>
      <c r="FA9" s="15">
        <v>0</v>
      </c>
      <c r="FB9" s="15">
        <v>0</v>
      </c>
      <c r="FC9" s="20">
        <f t="shared" si="25"/>
        <v>0</v>
      </c>
      <c r="FD9" s="15">
        <v>0</v>
      </c>
      <c r="FE9" s="15">
        <v>1</v>
      </c>
      <c r="FF9" s="15">
        <v>0</v>
      </c>
      <c r="FG9" s="15">
        <v>0</v>
      </c>
      <c r="FH9" s="15">
        <v>0</v>
      </c>
      <c r="FI9" s="15">
        <v>3</v>
      </c>
      <c r="FJ9" s="15">
        <v>2</v>
      </c>
      <c r="FK9" s="15">
        <v>1</v>
      </c>
      <c r="FL9" s="15">
        <v>0</v>
      </c>
      <c r="FM9" s="15">
        <v>0</v>
      </c>
      <c r="FN9" s="15">
        <v>0</v>
      </c>
      <c r="FO9" s="15">
        <v>0</v>
      </c>
      <c r="FP9" s="15">
        <v>0</v>
      </c>
      <c r="FQ9" s="15">
        <v>21</v>
      </c>
      <c r="FR9" s="15">
        <v>110</v>
      </c>
      <c r="FS9" s="20">
        <f t="shared" si="26"/>
        <v>2</v>
      </c>
      <c r="FT9" s="15">
        <v>0</v>
      </c>
      <c r="FU9" s="15">
        <v>0</v>
      </c>
      <c r="FV9" s="15">
        <v>0</v>
      </c>
      <c r="FW9" s="15">
        <v>0</v>
      </c>
      <c r="FX9" s="15">
        <v>0</v>
      </c>
      <c r="FY9" s="15">
        <v>0</v>
      </c>
      <c r="FZ9" s="15">
        <v>0</v>
      </c>
      <c r="GA9" s="15">
        <v>0</v>
      </c>
      <c r="GB9" s="15">
        <v>0</v>
      </c>
      <c r="GC9" s="15">
        <v>0</v>
      </c>
      <c r="GD9" s="15">
        <v>0</v>
      </c>
      <c r="GE9" s="15">
        <v>0</v>
      </c>
      <c r="GF9" s="15">
        <v>0</v>
      </c>
      <c r="GG9" s="15">
        <v>0</v>
      </c>
      <c r="GH9" s="15">
        <v>0</v>
      </c>
      <c r="GI9" s="15">
        <v>0</v>
      </c>
      <c r="GJ9" s="15">
        <v>0</v>
      </c>
      <c r="GK9" s="15">
        <v>0</v>
      </c>
      <c r="GL9" s="15">
        <v>0</v>
      </c>
      <c r="GM9" s="15">
        <v>0</v>
      </c>
      <c r="GN9" s="15">
        <v>0</v>
      </c>
      <c r="GO9" s="15">
        <v>0</v>
      </c>
      <c r="GP9" s="15">
        <v>0</v>
      </c>
      <c r="GQ9" s="15">
        <v>0</v>
      </c>
      <c r="GR9" s="15">
        <v>0</v>
      </c>
      <c r="GS9" s="15">
        <v>0</v>
      </c>
      <c r="GT9" s="15">
        <v>0</v>
      </c>
      <c r="GU9" s="15">
        <v>0</v>
      </c>
      <c r="GV9" s="15">
        <v>0</v>
      </c>
      <c r="GW9" s="15">
        <v>0</v>
      </c>
      <c r="GX9" s="15">
        <v>2</v>
      </c>
      <c r="GY9" s="15">
        <v>0</v>
      </c>
      <c r="GZ9" s="15" t="s">
        <v>349</v>
      </c>
      <c r="HA9" s="15">
        <v>2</v>
      </c>
      <c r="HB9" s="15">
        <v>0</v>
      </c>
      <c r="HC9" s="15" t="s">
        <v>350</v>
      </c>
      <c r="HD9" s="15" t="s">
        <v>351</v>
      </c>
      <c r="HE9" s="15">
        <v>1</v>
      </c>
      <c r="HF9" s="15">
        <v>0</v>
      </c>
      <c r="HG9" s="15">
        <v>1</v>
      </c>
      <c r="HH9" s="15">
        <v>0</v>
      </c>
      <c r="HI9" s="15">
        <v>0</v>
      </c>
      <c r="HJ9" s="15">
        <v>2</v>
      </c>
      <c r="HK9" s="15">
        <v>0</v>
      </c>
      <c r="HL9" s="15" t="s">
        <v>352</v>
      </c>
      <c r="HM9" s="15" t="s">
        <v>353</v>
      </c>
      <c r="HN9" s="15">
        <v>1</v>
      </c>
      <c r="HO9" s="15" t="s">
        <v>354</v>
      </c>
      <c r="HP9" s="15">
        <v>0</v>
      </c>
      <c r="HQ9" s="15">
        <v>0</v>
      </c>
      <c r="HR9" s="15">
        <v>3</v>
      </c>
      <c r="HS9" s="15" t="s">
        <v>226</v>
      </c>
      <c r="HT9" s="15">
        <v>0</v>
      </c>
      <c r="HU9" s="15">
        <v>0</v>
      </c>
      <c r="HV9" s="15">
        <v>1</v>
      </c>
      <c r="HW9" s="15">
        <v>1</v>
      </c>
      <c r="HX9" s="15">
        <v>0</v>
      </c>
      <c r="HY9" s="15">
        <v>0</v>
      </c>
      <c r="HZ9" s="15">
        <v>3</v>
      </c>
      <c r="IA9" s="15" t="s">
        <v>355</v>
      </c>
      <c r="IB9" s="15">
        <v>0</v>
      </c>
      <c r="IC9" s="15">
        <v>1</v>
      </c>
      <c r="ID9" s="15">
        <v>0</v>
      </c>
      <c r="IE9" s="15">
        <v>0</v>
      </c>
      <c r="IF9" s="15">
        <v>0</v>
      </c>
      <c r="IG9" s="15">
        <v>0</v>
      </c>
      <c r="IH9" s="15" t="s">
        <v>356</v>
      </c>
      <c r="II9" s="15">
        <v>0</v>
      </c>
      <c r="IJ9" s="23">
        <v>26967</v>
      </c>
      <c r="IK9" s="15" t="s">
        <v>357</v>
      </c>
      <c r="IL9" s="23">
        <v>12095</v>
      </c>
      <c r="IM9" s="15" t="s">
        <v>358</v>
      </c>
      <c r="IN9" s="15">
        <v>3</v>
      </c>
      <c r="IO9" s="15">
        <v>2</v>
      </c>
      <c r="IP9" s="15">
        <v>16</v>
      </c>
      <c r="IQ9" s="15">
        <v>8</v>
      </c>
      <c r="IR9" s="15">
        <v>8</v>
      </c>
      <c r="IS9" s="15">
        <v>16</v>
      </c>
      <c r="IT9" s="15">
        <v>0</v>
      </c>
      <c r="IU9" s="22">
        <v>0.5</v>
      </c>
      <c r="IV9" s="22">
        <v>0.5</v>
      </c>
      <c r="IW9" s="22">
        <v>1</v>
      </c>
      <c r="IX9" s="22">
        <v>1</v>
      </c>
      <c r="IY9" s="45">
        <v>26657</v>
      </c>
      <c r="IZ9" s="7">
        <v>200.87419700000001</v>
      </c>
      <c r="JA9" s="45">
        <v>12259</v>
      </c>
      <c r="JB9" s="7">
        <v>19.440463000000001</v>
      </c>
      <c r="JC9" s="45">
        <v>3</v>
      </c>
      <c r="JD9" s="45">
        <v>2</v>
      </c>
      <c r="JE9" s="45">
        <v>16</v>
      </c>
      <c r="JF9" s="45">
        <v>8</v>
      </c>
      <c r="JG9" s="45">
        <v>8</v>
      </c>
      <c r="JH9" s="45">
        <v>16</v>
      </c>
      <c r="JI9" s="45">
        <v>0</v>
      </c>
      <c r="JJ9" s="45">
        <v>50</v>
      </c>
      <c r="JK9" s="45">
        <v>34.090341628098706</v>
      </c>
      <c r="JL9" s="45">
        <v>100</v>
      </c>
      <c r="JM9" s="45">
        <v>100.0133431771727</v>
      </c>
      <c r="JN9" s="33">
        <f t="shared" si="27"/>
        <v>4</v>
      </c>
      <c r="JO9" s="29">
        <v>0</v>
      </c>
      <c r="JP9" s="35">
        <v>2</v>
      </c>
      <c r="JQ9" s="32">
        <f t="shared" si="28"/>
        <v>2</v>
      </c>
      <c r="JR9" s="34">
        <f t="shared" si="29"/>
        <v>0</v>
      </c>
      <c r="JS9" s="36">
        <f t="shared" si="30"/>
        <v>16</v>
      </c>
      <c r="JT9" s="38">
        <v>100.0133431771727</v>
      </c>
      <c r="JU9" s="38">
        <f t="shared" si="31"/>
        <v>100.0133431771727</v>
      </c>
      <c r="JV9" s="40">
        <f t="shared" si="32"/>
        <v>0</v>
      </c>
      <c r="JW9" s="36">
        <f t="shared" si="33"/>
        <v>16</v>
      </c>
      <c r="JX9" s="37">
        <v>5</v>
      </c>
      <c r="JY9" s="35">
        <v>3</v>
      </c>
      <c r="JZ9" s="51">
        <f t="shared" si="34"/>
        <v>1.3333333333333333</v>
      </c>
      <c r="KA9" s="35">
        <f t="shared" si="35"/>
        <v>1</v>
      </c>
      <c r="KB9" s="50">
        <f t="shared" si="37"/>
        <v>0</v>
      </c>
    </row>
    <row r="10" spans="1:288" s="8" customFormat="1" ht="102" x14ac:dyDescent="0.25">
      <c r="A10" s="4">
        <v>5107</v>
      </c>
      <c r="B10" s="15" t="s">
        <v>231</v>
      </c>
      <c r="C10" s="15" t="s">
        <v>359</v>
      </c>
      <c r="D10" s="15" t="s">
        <v>360</v>
      </c>
      <c r="E10" s="19">
        <v>82</v>
      </c>
      <c r="F10" s="15" t="s">
        <v>361</v>
      </c>
      <c r="G10" s="15">
        <v>51301</v>
      </c>
      <c r="H10" s="15" t="s">
        <v>362</v>
      </c>
      <c r="I10" s="15" t="s">
        <v>363</v>
      </c>
      <c r="J10" s="15" t="s">
        <v>364</v>
      </c>
      <c r="K10" s="15" t="s">
        <v>365</v>
      </c>
      <c r="L10" s="15" t="s">
        <v>366</v>
      </c>
      <c r="M10" s="15" t="s">
        <v>207</v>
      </c>
      <c r="N10" s="15">
        <v>481629270</v>
      </c>
      <c r="O10" s="15" t="s">
        <v>367</v>
      </c>
      <c r="P10" s="15" t="s">
        <v>209</v>
      </c>
      <c r="Q10" s="15" t="s">
        <v>368</v>
      </c>
      <c r="R10" s="15" t="s">
        <v>213</v>
      </c>
      <c r="S10" s="15"/>
      <c r="T10" s="15">
        <v>481629276</v>
      </c>
      <c r="U10" s="15" t="s">
        <v>369</v>
      </c>
      <c r="V10" s="15"/>
      <c r="W10" s="15"/>
      <c r="X10" s="15"/>
      <c r="Y10" s="15"/>
      <c r="Z10" s="15"/>
      <c r="AA10" s="15"/>
      <c r="AB10" s="15" t="s">
        <v>368</v>
      </c>
      <c r="AC10" s="15" t="s">
        <v>213</v>
      </c>
      <c r="AD10" s="15"/>
      <c r="AE10" s="15">
        <v>481629276</v>
      </c>
      <c r="AF10" s="15" t="s">
        <v>369</v>
      </c>
      <c r="AG10" s="20" t="s">
        <v>500</v>
      </c>
      <c r="AH10" s="15">
        <v>1</v>
      </c>
      <c r="AI10" s="15">
        <v>1</v>
      </c>
      <c r="AJ10" s="20">
        <f t="shared" si="0"/>
        <v>2</v>
      </c>
      <c r="AK10" s="15">
        <v>1</v>
      </c>
      <c r="AL10" s="20">
        <f t="shared" si="1"/>
        <v>3</v>
      </c>
      <c r="AM10" s="15">
        <v>2</v>
      </c>
      <c r="AN10" s="15">
        <v>1</v>
      </c>
      <c r="AO10" s="15">
        <v>0</v>
      </c>
      <c r="AP10" s="15">
        <v>1</v>
      </c>
      <c r="AQ10" s="20">
        <f t="shared" si="2"/>
        <v>2</v>
      </c>
      <c r="AR10" s="20">
        <f t="shared" si="3"/>
        <v>2</v>
      </c>
      <c r="AS10" s="15">
        <v>1</v>
      </c>
      <c r="AT10" s="15">
        <v>1</v>
      </c>
      <c r="AU10" s="20">
        <f t="shared" si="4"/>
        <v>3</v>
      </c>
      <c r="AV10" s="20">
        <f t="shared" si="5"/>
        <v>3</v>
      </c>
      <c r="AW10" s="15">
        <v>0</v>
      </c>
      <c r="AX10" s="15">
        <v>1</v>
      </c>
      <c r="AY10" s="15">
        <v>0</v>
      </c>
      <c r="AZ10" s="15">
        <v>1</v>
      </c>
      <c r="BA10" s="20">
        <f t="shared" si="6"/>
        <v>2</v>
      </c>
      <c r="BB10" s="15">
        <v>0</v>
      </c>
      <c r="BC10" s="15">
        <v>2</v>
      </c>
      <c r="BD10" s="15">
        <v>0</v>
      </c>
      <c r="BE10" s="15">
        <v>0</v>
      </c>
      <c r="BF10" s="15">
        <v>0</v>
      </c>
      <c r="BG10" s="15">
        <v>0</v>
      </c>
      <c r="BH10" s="15">
        <v>0</v>
      </c>
      <c r="BI10" s="15">
        <v>1</v>
      </c>
      <c r="BJ10" s="15">
        <v>0</v>
      </c>
      <c r="BK10" s="15">
        <v>1</v>
      </c>
      <c r="BL10" s="15">
        <v>0</v>
      </c>
      <c r="BM10" s="15">
        <v>0</v>
      </c>
      <c r="BN10" s="15">
        <v>0</v>
      </c>
      <c r="BO10" s="15">
        <v>2</v>
      </c>
      <c r="BP10" s="15">
        <v>0</v>
      </c>
      <c r="BQ10" s="15">
        <v>0</v>
      </c>
      <c r="BR10" s="15">
        <v>1</v>
      </c>
      <c r="BS10" s="15">
        <v>0</v>
      </c>
      <c r="BT10" s="15">
        <v>1</v>
      </c>
      <c r="BU10" s="15">
        <v>1</v>
      </c>
      <c r="BV10" s="15">
        <v>0</v>
      </c>
      <c r="BW10" s="15">
        <v>1</v>
      </c>
      <c r="BX10" s="15">
        <v>0</v>
      </c>
      <c r="BY10" s="15">
        <v>0</v>
      </c>
      <c r="BZ10" s="15">
        <v>0</v>
      </c>
      <c r="CA10" s="15">
        <v>0.3</v>
      </c>
      <c r="CB10" s="15">
        <v>1</v>
      </c>
      <c r="CC10" s="15">
        <v>0</v>
      </c>
      <c r="CD10" s="15">
        <v>0</v>
      </c>
      <c r="CE10" s="15">
        <v>0.1</v>
      </c>
      <c r="CF10" s="15">
        <v>0.35</v>
      </c>
      <c r="CG10" s="15">
        <v>0.1</v>
      </c>
      <c r="CH10" s="15">
        <v>0.1</v>
      </c>
      <c r="CI10" s="15">
        <v>0.01</v>
      </c>
      <c r="CJ10" s="15"/>
      <c r="CK10" s="15"/>
      <c r="CL10" s="15">
        <v>0</v>
      </c>
      <c r="CM10" s="15">
        <v>0</v>
      </c>
      <c r="CN10" s="15">
        <v>0</v>
      </c>
      <c r="CO10" s="15">
        <v>0.2</v>
      </c>
      <c r="CP10" s="15">
        <v>0.95</v>
      </c>
      <c r="CQ10" s="15">
        <v>0</v>
      </c>
      <c r="CR10" s="15" t="s">
        <v>370</v>
      </c>
      <c r="CS10" s="15">
        <v>1</v>
      </c>
      <c r="CT10" s="15">
        <v>0</v>
      </c>
      <c r="CU10" s="15" t="s">
        <v>371</v>
      </c>
      <c r="CV10" s="15">
        <v>0.14000000000000001</v>
      </c>
      <c r="CW10" s="15">
        <v>0.05</v>
      </c>
      <c r="CX10" s="15">
        <v>0</v>
      </c>
      <c r="CY10" s="20">
        <f t="shared" si="7"/>
        <v>0.99999999999999989</v>
      </c>
      <c r="CZ10" s="20">
        <f t="shared" si="8"/>
        <v>1</v>
      </c>
      <c r="DA10" s="20">
        <f t="shared" si="9"/>
        <v>2</v>
      </c>
      <c r="DB10" s="20">
        <f t="shared" si="10"/>
        <v>3</v>
      </c>
      <c r="DC10" s="15">
        <v>0</v>
      </c>
      <c r="DD10" s="15">
        <v>0</v>
      </c>
      <c r="DE10" s="15">
        <v>0</v>
      </c>
      <c r="DF10" s="15">
        <v>1</v>
      </c>
      <c r="DG10" s="15">
        <v>1</v>
      </c>
      <c r="DH10" s="15" t="s">
        <v>372</v>
      </c>
      <c r="DI10" s="15" t="s">
        <v>373</v>
      </c>
      <c r="DJ10" s="15" t="s">
        <v>466</v>
      </c>
      <c r="DK10" s="15" t="s">
        <v>374</v>
      </c>
      <c r="DL10" s="15">
        <v>0</v>
      </c>
      <c r="DM10" s="15">
        <v>0</v>
      </c>
      <c r="DN10" s="15"/>
      <c r="DO10" s="15">
        <v>0</v>
      </c>
      <c r="DP10" s="15">
        <v>0</v>
      </c>
      <c r="DQ10" s="15"/>
      <c r="DR10" s="15">
        <v>0</v>
      </c>
      <c r="DS10" s="15">
        <v>0</v>
      </c>
      <c r="DT10" s="15">
        <v>2</v>
      </c>
      <c r="DU10" s="15">
        <v>1</v>
      </c>
      <c r="DV10" s="15">
        <v>0</v>
      </c>
      <c r="DW10" s="15">
        <v>0</v>
      </c>
      <c r="DX10" s="20">
        <f t="shared" si="11"/>
        <v>1</v>
      </c>
      <c r="DY10" s="20">
        <f t="shared" si="12"/>
        <v>0</v>
      </c>
      <c r="DZ10" s="20">
        <f t="shared" si="13"/>
        <v>2</v>
      </c>
      <c r="EA10" s="15">
        <v>0</v>
      </c>
      <c r="EB10" s="15">
        <v>0</v>
      </c>
      <c r="EC10" s="15">
        <v>0</v>
      </c>
      <c r="ED10" s="15">
        <v>6</v>
      </c>
      <c r="EE10" s="15">
        <v>0</v>
      </c>
      <c r="EF10" s="15">
        <v>0</v>
      </c>
      <c r="EG10" s="20">
        <f t="shared" si="14"/>
        <v>6</v>
      </c>
      <c r="EH10" s="20">
        <f t="shared" si="15"/>
        <v>0</v>
      </c>
      <c r="EI10" s="20">
        <f t="shared" si="16"/>
        <v>0</v>
      </c>
      <c r="EJ10" s="20">
        <f t="shared" si="17"/>
        <v>7</v>
      </c>
      <c r="EK10" s="20">
        <f t="shared" si="18"/>
        <v>0</v>
      </c>
      <c r="EL10" s="20">
        <f t="shared" si="19"/>
        <v>2</v>
      </c>
      <c r="EM10" s="15">
        <v>0</v>
      </c>
      <c r="EN10" s="15">
        <v>0</v>
      </c>
      <c r="EO10" s="15">
        <v>0</v>
      </c>
      <c r="EP10" s="15">
        <v>0</v>
      </c>
      <c r="EQ10" s="20">
        <f t="shared" si="20"/>
        <v>0</v>
      </c>
      <c r="ER10" s="20">
        <f t="shared" si="21"/>
        <v>0</v>
      </c>
      <c r="ES10" s="15">
        <v>0</v>
      </c>
      <c r="ET10" s="15">
        <v>0</v>
      </c>
      <c r="EU10" s="15">
        <v>0</v>
      </c>
      <c r="EV10" s="15">
        <v>0</v>
      </c>
      <c r="EW10" s="20">
        <f t="shared" si="22"/>
        <v>0</v>
      </c>
      <c r="EX10" s="20">
        <f t="shared" si="36"/>
        <v>0</v>
      </c>
      <c r="EY10" s="20">
        <f t="shared" si="23"/>
        <v>0</v>
      </c>
      <c r="EZ10" s="20">
        <f t="shared" si="24"/>
        <v>0</v>
      </c>
      <c r="FA10" s="15">
        <v>0</v>
      </c>
      <c r="FB10" s="15">
        <v>0</v>
      </c>
      <c r="FC10" s="20">
        <f t="shared" si="25"/>
        <v>0</v>
      </c>
      <c r="FD10" s="15">
        <v>1</v>
      </c>
      <c r="FE10" s="15">
        <v>0</v>
      </c>
      <c r="FF10" s="15">
        <v>0</v>
      </c>
      <c r="FG10" s="15">
        <v>0</v>
      </c>
      <c r="FH10" s="15">
        <v>0</v>
      </c>
      <c r="FI10" s="15">
        <v>0</v>
      </c>
      <c r="FJ10" s="15">
        <v>19</v>
      </c>
      <c r="FK10" s="15">
        <v>1</v>
      </c>
      <c r="FL10" s="15">
        <v>4</v>
      </c>
      <c r="FM10" s="15">
        <v>0</v>
      </c>
      <c r="FN10" s="15">
        <v>0</v>
      </c>
      <c r="FO10" s="15">
        <v>0</v>
      </c>
      <c r="FP10" s="15">
        <v>0</v>
      </c>
      <c r="FQ10" s="15">
        <v>52</v>
      </c>
      <c r="FR10" s="15">
        <v>0</v>
      </c>
      <c r="FS10" s="20">
        <f t="shared" si="26"/>
        <v>7</v>
      </c>
      <c r="FT10" s="15">
        <v>1</v>
      </c>
      <c r="FU10" s="15">
        <v>0</v>
      </c>
      <c r="FV10" s="15">
        <v>0</v>
      </c>
      <c r="FW10" s="15">
        <v>0</v>
      </c>
      <c r="FX10" s="15">
        <v>1</v>
      </c>
      <c r="FY10" s="15">
        <v>0</v>
      </c>
      <c r="FZ10" s="15">
        <v>0</v>
      </c>
      <c r="GA10" s="15">
        <v>0</v>
      </c>
      <c r="GB10" s="15">
        <v>0</v>
      </c>
      <c r="GC10" s="15">
        <v>0</v>
      </c>
      <c r="GD10" s="15">
        <v>0</v>
      </c>
      <c r="GE10" s="15">
        <v>0</v>
      </c>
      <c r="GF10" s="15">
        <v>0</v>
      </c>
      <c r="GG10" s="15">
        <v>0</v>
      </c>
      <c r="GH10" s="15">
        <v>0</v>
      </c>
      <c r="GI10" s="15">
        <v>0</v>
      </c>
      <c r="GJ10" s="15">
        <v>0</v>
      </c>
      <c r="GK10" s="15">
        <v>0</v>
      </c>
      <c r="GL10" s="15">
        <v>0</v>
      </c>
      <c r="GM10" s="15">
        <v>0</v>
      </c>
      <c r="GN10" s="15">
        <v>0</v>
      </c>
      <c r="GO10" s="15">
        <v>0</v>
      </c>
      <c r="GP10" s="15">
        <v>0</v>
      </c>
      <c r="GQ10" s="15">
        <v>0</v>
      </c>
      <c r="GR10" s="15">
        <v>0</v>
      </c>
      <c r="GS10" s="15">
        <v>0</v>
      </c>
      <c r="GT10" s="15">
        <v>0</v>
      </c>
      <c r="GU10" s="15">
        <v>0</v>
      </c>
      <c r="GV10" s="15">
        <v>0</v>
      </c>
      <c r="GW10" s="15">
        <v>0</v>
      </c>
      <c r="GX10" s="15">
        <v>2</v>
      </c>
      <c r="GY10" s="15" t="s">
        <v>375</v>
      </c>
      <c r="GZ10" s="15" t="s">
        <v>376</v>
      </c>
      <c r="HA10" s="15">
        <v>4</v>
      </c>
      <c r="HB10" s="15" t="s">
        <v>377</v>
      </c>
      <c r="HC10" s="15" t="s">
        <v>378</v>
      </c>
      <c r="HD10" s="15" t="s">
        <v>379</v>
      </c>
      <c r="HE10" s="15">
        <v>1</v>
      </c>
      <c r="HF10" s="15">
        <v>1</v>
      </c>
      <c r="HG10" s="15">
        <v>1</v>
      </c>
      <c r="HH10" s="15">
        <v>0</v>
      </c>
      <c r="HI10" s="15">
        <v>0</v>
      </c>
      <c r="HJ10" s="15">
        <v>2</v>
      </c>
      <c r="HK10" s="15" t="s">
        <v>380</v>
      </c>
      <c r="HL10" s="15" t="s">
        <v>381</v>
      </c>
      <c r="HM10" s="15" t="s">
        <v>382</v>
      </c>
      <c r="HN10" s="15">
        <v>3</v>
      </c>
      <c r="HO10" s="15" t="s">
        <v>383</v>
      </c>
      <c r="HP10" s="15">
        <v>0</v>
      </c>
      <c r="HQ10" s="15">
        <v>0</v>
      </c>
      <c r="HR10" s="15">
        <v>3</v>
      </c>
      <c r="HS10" s="15" t="s">
        <v>384</v>
      </c>
      <c r="HT10" s="15">
        <v>0</v>
      </c>
      <c r="HU10" s="15">
        <v>0</v>
      </c>
      <c r="HV10" s="15">
        <v>1</v>
      </c>
      <c r="HW10" s="15">
        <v>0</v>
      </c>
      <c r="HX10" s="15">
        <v>0</v>
      </c>
      <c r="HY10" s="15">
        <v>0</v>
      </c>
      <c r="HZ10" s="15">
        <v>0</v>
      </c>
      <c r="IA10" s="15">
        <v>0</v>
      </c>
      <c r="IB10" s="15">
        <v>0</v>
      </c>
      <c r="IC10" s="15">
        <v>0</v>
      </c>
      <c r="ID10" s="15">
        <v>7</v>
      </c>
      <c r="IE10" s="15">
        <v>0</v>
      </c>
      <c r="IF10" s="15">
        <v>0</v>
      </c>
      <c r="IG10" s="15">
        <v>0</v>
      </c>
      <c r="IH10" s="15" t="s">
        <v>385</v>
      </c>
      <c r="II10" s="15">
        <v>0</v>
      </c>
      <c r="IJ10" s="15">
        <v>26346</v>
      </c>
      <c r="IK10" s="15">
        <v>230.0932</v>
      </c>
      <c r="IL10" s="15">
        <v>8736</v>
      </c>
      <c r="IM10" s="15">
        <v>16.313800000000001</v>
      </c>
      <c r="IN10" s="15">
        <v>2</v>
      </c>
      <c r="IO10" s="15">
        <v>2</v>
      </c>
      <c r="IP10" s="15">
        <v>22</v>
      </c>
      <c r="IQ10" s="15">
        <v>10</v>
      </c>
      <c r="IR10" s="15">
        <v>2</v>
      </c>
      <c r="IS10" s="15">
        <v>12</v>
      </c>
      <c r="IT10" s="15">
        <v>0</v>
      </c>
      <c r="IU10" s="15">
        <v>0.45450000000000002</v>
      </c>
      <c r="IV10" s="25">
        <v>0.47739999999999999</v>
      </c>
      <c r="IW10" s="15">
        <v>0.5454</v>
      </c>
      <c r="IX10" s="25">
        <v>0.5968</v>
      </c>
      <c r="IY10" s="45">
        <v>26346</v>
      </c>
      <c r="IZ10" s="7">
        <v>230.09315399999997</v>
      </c>
      <c r="JA10" s="45">
        <v>8736</v>
      </c>
      <c r="JB10" s="7">
        <v>16.313809000000003</v>
      </c>
      <c r="JC10" s="45">
        <v>2</v>
      </c>
      <c r="JD10" s="45">
        <v>2</v>
      </c>
      <c r="JE10" s="45">
        <v>22</v>
      </c>
      <c r="JF10" s="45">
        <v>10</v>
      </c>
      <c r="JG10" s="45">
        <v>2</v>
      </c>
      <c r="JH10" s="45">
        <v>12</v>
      </c>
      <c r="JI10" s="45">
        <v>0</v>
      </c>
      <c r="JJ10" s="45">
        <v>45.454545454545453</v>
      </c>
      <c r="JK10" s="45">
        <v>47.739316920311339</v>
      </c>
      <c r="JL10" s="45">
        <v>54.54545454545454</v>
      </c>
      <c r="JM10" s="45">
        <v>59.675960632883509</v>
      </c>
      <c r="JN10" s="33">
        <f t="shared" si="27"/>
        <v>20</v>
      </c>
      <c r="JO10" s="29">
        <f>EL10/CG10</f>
        <v>20</v>
      </c>
      <c r="JP10" s="35">
        <v>3</v>
      </c>
      <c r="JQ10" s="32">
        <f t="shared" si="28"/>
        <v>3</v>
      </c>
      <c r="JR10" s="34">
        <f t="shared" si="29"/>
        <v>0</v>
      </c>
      <c r="JS10" s="36">
        <f t="shared" si="30"/>
        <v>12</v>
      </c>
      <c r="JT10" s="38">
        <v>56.303196226342322</v>
      </c>
      <c r="JU10" s="38">
        <f t="shared" si="31"/>
        <v>59.675960632883509</v>
      </c>
      <c r="JV10" s="40">
        <f t="shared" si="32"/>
        <v>3.3727644065411866</v>
      </c>
      <c r="JW10" s="36">
        <f t="shared" si="33"/>
        <v>22</v>
      </c>
      <c r="JX10" s="37">
        <v>3</v>
      </c>
      <c r="JY10" s="35">
        <v>3</v>
      </c>
      <c r="JZ10" s="51">
        <f t="shared" si="34"/>
        <v>3.5</v>
      </c>
      <c r="KA10" s="35">
        <f t="shared" si="35"/>
        <v>0</v>
      </c>
      <c r="KB10" s="50">
        <f t="shared" si="37"/>
        <v>21.052631578947366</v>
      </c>
    </row>
    <row r="11" spans="1:288" s="8" customFormat="1" ht="63.75" x14ac:dyDescent="0.25">
      <c r="A11" s="4">
        <v>5108</v>
      </c>
      <c r="B11" s="15" t="s">
        <v>231</v>
      </c>
      <c r="C11" s="15" t="s">
        <v>386</v>
      </c>
      <c r="D11" s="15" t="s">
        <v>387</v>
      </c>
      <c r="E11" s="19">
        <v>359</v>
      </c>
      <c r="F11" s="15" t="s">
        <v>388</v>
      </c>
      <c r="G11" s="15">
        <v>46841</v>
      </c>
      <c r="H11" s="15" t="s">
        <v>389</v>
      </c>
      <c r="I11" s="15" t="s">
        <v>390</v>
      </c>
      <c r="J11" s="15" t="s">
        <v>391</v>
      </c>
      <c r="K11" s="15" t="s">
        <v>392</v>
      </c>
      <c r="L11" s="15" t="s">
        <v>393</v>
      </c>
      <c r="M11" s="15" t="s">
        <v>207</v>
      </c>
      <c r="N11" s="15">
        <v>483369560</v>
      </c>
      <c r="O11" s="15" t="s">
        <v>394</v>
      </c>
      <c r="P11" s="15"/>
      <c r="Q11" s="15"/>
      <c r="R11" s="15"/>
      <c r="S11" s="15"/>
      <c r="T11" s="15"/>
      <c r="U11" s="15"/>
      <c r="V11" s="15"/>
      <c r="W11" s="15"/>
      <c r="X11" s="15"/>
      <c r="Y11" s="15"/>
      <c r="Z11" s="15"/>
      <c r="AA11" s="15"/>
      <c r="AB11" s="15" t="s">
        <v>395</v>
      </c>
      <c r="AC11" s="15" t="s">
        <v>230</v>
      </c>
      <c r="AD11" s="15" t="s">
        <v>224</v>
      </c>
      <c r="AE11" s="15">
        <v>483369567</v>
      </c>
      <c r="AF11" s="15" t="s">
        <v>396</v>
      </c>
      <c r="AG11" s="26" t="s">
        <v>501</v>
      </c>
      <c r="AH11" s="15">
        <v>2</v>
      </c>
      <c r="AI11" s="15">
        <v>0</v>
      </c>
      <c r="AJ11" s="20">
        <f t="shared" si="0"/>
        <v>2</v>
      </c>
      <c r="AK11" s="15">
        <v>0</v>
      </c>
      <c r="AL11" s="20">
        <f t="shared" si="1"/>
        <v>2</v>
      </c>
      <c r="AM11" s="15">
        <v>1.5</v>
      </c>
      <c r="AN11" s="26">
        <v>1.5</v>
      </c>
      <c r="AO11" s="15">
        <v>0</v>
      </c>
      <c r="AP11" s="15">
        <v>0</v>
      </c>
      <c r="AQ11" s="20">
        <f t="shared" si="2"/>
        <v>1.5</v>
      </c>
      <c r="AR11" s="26">
        <f t="shared" si="3"/>
        <v>1.5</v>
      </c>
      <c r="AS11" s="15">
        <v>0</v>
      </c>
      <c r="AT11" s="15">
        <v>0</v>
      </c>
      <c r="AU11" s="20">
        <f t="shared" si="4"/>
        <v>1.5</v>
      </c>
      <c r="AV11" s="26">
        <f t="shared" si="5"/>
        <v>1.5</v>
      </c>
      <c r="AW11" s="15">
        <v>0</v>
      </c>
      <c r="AX11" s="15">
        <v>2</v>
      </c>
      <c r="AY11" s="15">
        <v>0</v>
      </c>
      <c r="AZ11" s="15">
        <v>0</v>
      </c>
      <c r="BA11" s="20">
        <f t="shared" si="6"/>
        <v>2</v>
      </c>
      <c r="BB11" s="15">
        <v>0</v>
      </c>
      <c r="BC11" s="15">
        <v>1</v>
      </c>
      <c r="BD11" s="15">
        <v>1</v>
      </c>
      <c r="BE11" s="15">
        <v>0</v>
      </c>
      <c r="BF11" s="15">
        <v>0</v>
      </c>
      <c r="BG11" s="15">
        <v>0</v>
      </c>
      <c r="BH11" s="15">
        <v>0</v>
      </c>
      <c r="BI11" s="15">
        <v>0</v>
      </c>
      <c r="BJ11" s="15">
        <v>0</v>
      </c>
      <c r="BK11" s="15">
        <v>2</v>
      </c>
      <c r="BL11" s="15">
        <v>0</v>
      </c>
      <c r="BM11" s="15">
        <v>0</v>
      </c>
      <c r="BN11" s="15">
        <v>1</v>
      </c>
      <c r="BO11" s="15">
        <v>1</v>
      </c>
      <c r="BP11" s="15">
        <v>0</v>
      </c>
      <c r="BQ11" s="15">
        <v>0</v>
      </c>
      <c r="BR11" s="15">
        <v>1</v>
      </c>
      <c r="BS11" s="15">
        <v>0</v>
      </c>
      <c r="BT11" s="15">
        <v>2</v>
      </c>
      <c r="BU11" s="15">
        <v>1</v>
      </c>
      <c r="BV11" s="15">
        <v>1</v>
      </c>
      <c r="BW11" s="15">
        <v>0</v>
      </c>
      <c r="BX11" s="15">
        <v>1</v>
      </c>
      <c r="BY11" s="15">
        <v>1</v>
      </c>
      <c r="BZ11" s="15">
        <v>0</v>
      </c>
      <c r="CA11" s="15">
        <v>1</v>
      </c>
      <c r="CB11" s="15">
        <v>1</v>
      </c>
      <c r="CC11" s="15">
        <v>1</v>
      </c>
      <c r="CD11" s="15">
        <v>1</v>
      </c>
      <c r="CE11" s="15">
        <v>1.5</v>
      </c>
      <c r="CF11" s="15">
        <v>1.5</v>
      </c>
      <c r="CG11" s="15">
        <v>1.5</v>
      </c>
      <c r="CH11" s="15">
        <v>1.5</v>
      </c>
      <c r="CI11" s="15">
        <v>0</v>
      </c>
      <c r="CJ11" s="15">
        <v>0.5</v>
      </c>
      <c r="CK11" s="15" t="s">
        <v>397</v>
      </c>
      <c r="CL11" s="15">
        <v>0</v>
      </c>
      <c r="CM11" s="15">
        <v>0</v>
      </c>
      <c r="CN11" s="15">
        <v>0</v>
      </c>
      <c r="CO11" s="15">
        <v>0</v>
      </c>
      <c r="CP11" s="15">
        <v>0</v>
      </c>
      <c r="CQ11" s="15">
        <v>0</v>
      </c>
      <c r="CR11" s="15">
        <v>0</v>
      </c>
      <c r="CS11" s="15">
        <v>0</v>
      </c>
      <c r="CT11" s="15">
        <v>0</v>
      </c>
      <c r="CU11" s="15">
        <v>0</v>
      </c>
      <c r="CV11" s="15">
        <v>0</v>
      </c>
      <c r="CW11" s="15">
        <v>0</v>
      </c>
      <c r="CX11" s="15">
        <v>0</v>
      </c>
      <c r="CY11" s="26">
        <f t="shared" si="7"/>
        <v>6.5</v>
      </c>
      <c r="CZ11" s="20">
        <f t="shared" si="8"/>
        <v>0</v>
      </c>
      <c r="DA11" s="26">
        <f t="shared" si="9"/>
        <v>6.5</v>
      </c>
      <c r="DB11" s="26">
        <f t="shared" si="10"/>
        <v>6.5</v>
      </c>
      <c r="DC11" s="15">
        <v>1</v>
      </c>
      <c r="DD11" s="15">
        <v>40</v>
      </c>
      <c r="DE11" s="15" t="s">
        <v>398</v>
      </c>
      <c r="DF11" s="15">
        <v>1</v>
      </c>
      <c r="DG11" s="15">
        <v>2</v>
      </c>
      <c r="DH11" s="15" t="s">
        <v>399</v>
      </c>
      <c r="DI11" s="15" t="s">
        <v>400</v>
      </c>
      <c r="DJ11" s="15" t="s">
        <v>466</v>
      </c>
      <c r="DK11" s="15" t="s">
        <v>401</v>
      </c>
      <c r="DL11" s="15">
        <v>0</v>
      </c>
      <c r="DM11" s="15">
        <v>0</v>
      </c>
      <c r="DN11" s="15">
        <v>0</v>
      </c>
      <c r="DO11" s="15">
        <v>0</v>
      </c>
      <c r="DP11" s="15">
        <v>0</v>
      </c>
      <c r="DQ11" s="15">
        <v>0</v>
      </c>
      <c r="DR11" s="15">
        <v>0</v>
      </c>
      <c r="DS11" s="15">
        <v>0</v>
      </c>
      <c r="DT11" s="15">
        <v>1</v>
      </c>
      <c r="DU11" s="15">
        <v>1</v>
      </c>
      <c r="DV11" s="15">
        <v>0</v>
      </c>
      <c r="DW11" s="15">
        <v>0</v>
      </c>
      <c r="DX11" s="20">
        <f t="shared" si="11"/>
        <v>1</v>
      </c>
      <c r="DY11" s="20">
        <f t="shared" si="12"/>
        <v>0</v>
      </c>
      <c r="DZ11" s="20">
        <f t="shared" si="13"/>
        <v>1</v>
      </c>
      <c r="EA11" s="15">
        <v>1</v>
      </c>
      <c r="EB11" s="15">
        <v>0</v>
      </c>
      <c r="EC11" s="15">
        <v>1</v>
      </c>
      <c r="ED11" s="15">
        <v>7</v>
      </c>
      <c r="EE11" s="15">
        <v>0</v>
      </c>
      <c r="EF11" s="15">
        <v>0</v>
      </c>
      <c r="EG11" s="20">
        <f t="shared" si="14"/>
        <v>8</v>
      </c>
      <c r="EH11" s="20">
        <f t="shared" si="15"/>
        <v>0</v>
      </c>
      <c r="EI11" s="20">
        <f t="shared" si="16"/>
        <v>1</v>
      </c>
      <c r="EJ11" s="20">
        <f t="shared" si="17"/>
        <v>9</v>
      </c>
      <c r="EK11" s="20">
        <f t="shared" si="18"/>
        <v>0</v>
      </c>
      <c r="EL11" s="20">
        <f t="shared" si="19"/>
        <v>2</v>
      </c>
      <c r="EM11" s="15">
        <v>0</v>
      </c>
      <c r="EN11" s="15">
        <v>0</v>
      </c>
      <c r="EO11" s="15">
        <v>0</v>
      </c>
      <c r="EP11" s="15">
        <v>0</v>
      </c>
      <c r="EQ11" s="20">
        <f t="shared" si="20"/>
        <v>0</v>
      </c>
      <c r="ER11" s="20">
        <f t="shared" si="21"/>
        <v>0</v>
      </c>
      <c r="ES11" s="15">
        <v>0</v>
      </c>
      <c r="ET11" s="15">
        <v>0</v>
      </c>
      <c r="EU11" s="15">
        <v>1</v>
      </c>
      <c r="EV11" s="15">
        <v>0</v>
      </c>
      <c r="EW11" s="20">
        <f t="shared" si="22"/>
        <v>1</v>
      </c>
      <c r="EX11" s="20">
        <f t="shared" si="36"/>
        <v>0</v>
      </c>
      <c r="EY11" s="20">
        <f t="shared" si="23"/>
        <v>1</v>
      </c>
      <c r="EZ11" s="20">
        <f t="shared" si="24"/>
        <v>0</v>
      </c>
      <c r="FA11" s="15">
        <v>0</v>
      </c>
      <c r="FB11" s="15">
        <v>0</v>
      </c>
      <c r="FC11" s="20">
        <f t="shared" si="25"/>
        <v>0</v>
      </c>
      <c r="FD11" s="15">
        <v>3</v>
      </c>
      <c r="FE11" s="15">
        <v>0</v>
      </c>
      <c r="FF11" s="15">
        <v>0</v>
      </c>
      <c r="FG11" s="15">
        <v>0</v>
      </c>
      <c r="FH11" s="15">
        <v>1</v>
      </c>
      <c r="FI11" s="15">
        <v>0</v>
      </c>
      <c r="FJ11" s="15">
        <v>1</v>
      </c>
      <c r="FK11" s="15">
        <v>3</v>
      </c>
      <c r="FL11" s="15">
        <v>0</v>
      </c>
      <c r="FM11" s="15">
        <v>0</v>
      </c>
      <c r="FN11" s="15">
        <v>0</v>
      </c>
      <c r="FO11" s="15">
        <v>0</v>
      </c>
      <c r="FP11" s="15">
        <v>0</v>
      </c>
      <c r="FQ11" s="15">
        <v>218</v>
      </c>
      <c r="FR11" s="15">
        <v>8</v>
      </c>
      <c r="FS11" s="20">
        <f t="shared" si="26"/>
        <v>10</v>
      </c>
      <c r="FT11" s="15">
        <v>0</v>
      </c>
      <c r="FU11" s="15">
        <v>0</v>
      </c>
      <c r="FV11" s="15">
        <v>0</v>
      </c>
      <c r="FW11" s="15">
        <v>0</v>
      </c>
      <c r="FX11" s="15">
        <v>0</v>
      </c>
      <c r="FY11" s="15">
        <v>0</v>
      </c>
      <c r="FZ11" s="15">
        <v>0</v>
      </c>
      <c r="GA11" s="15">
        <v>0</v>
      </c>
      <c r="GB11" s="15">
        <v>0</v>
      </c>
      <c r="GC11" s="15">
        <v>0</v>
      </c>
      <c r="GD11" s="15">
        <v>0</v>
      </c>
      <c r="GE11" s="15">
        <v>0</v>
      </c>
      <c r="GF11" s="15">
        <v>0</v>
      </c>
      <c r="GG11" s="15">
        <v>0</v>
      </c>
      <c r="GH11" s="15">
        <v>0</v>
      </c>
      <c r="GI11" s="15">
        <v>0</v>
      </c>
      <c r="GJ11" s="15">
        <v>0</v>
      </c>
      <c r="GK11" s="15">
        <v>0</v>
      </c>
      <c r="GL11" s="15">
        <v>0</v>
      </c>
      <c r="GM11" s="15">
        <v>0</v>
      </c>
      <c r="GN11" s="15">
        <v>0</v>
      </c>
      <c r="GO11" s="15">
        <v>0</v>
      </c>
      <c r="GP11" s="15">
        <v>0</v>
      </c>
      <c r="GQ11" s="15">
        <v>0</v>
      </c>
      <c r="GR11" s="15">
        <v>0</v>
      </c>
      <c r="GS11" s="15">
        <v>0</v>
      </c>
      <c r="GT11" s="15">
        <v>0</v>
      </c>
      <c r="GU11" s="15">
        <v>0</v>
      </c>
      <c r="GV11" s="15">
        <v>0</v>
      </c>
      <c r="GW11" s="15" t="s">
        <v>225</v>
      </c>
      <c r="GX11" s="15">
        <v>1</v>
      </c>
      <c r="GY11" s="15" t="s">
        <v>402</v>
      </c>
      <c r="GZ11" s="15" t="s">
        <v>403</v>
      </c>
      <c r="HA11" s="15">
        <v>3</v>
      </c>
      <c r="HB11" s="15" t="s">
        <v>404</v>
      </c>
      <c r="HC11" s="15" t="s">
        <v>405</v>
      </c>
      <c r="HD11" s="15" t="s">
        <v>406</v>
      </c>
      <c r="HE11" s="15">
        <v>1</v>
      </c>
      <c r="HF11" s="15">
        <v>1</v>
      </c>
      <c r="HG11" s="15">
        <v>1</v>
      </c>
      <c r="HH11" s="15">
        <v>0</v>
      </c>
      <c r="HI11" s="15">
        <v>0</v>
      </c>
      <c r="HJ11" s="15">
        <v>1</v>
      </c>
      <c r="HK11" s="15" t="s">
        <v>407</v>
      </c>
      <c r="HL11" s="15">
        <v>0</v>
      </c>
      <c r="HM11" s="15" t="s">
        <v>408</v>
      </c>
      <c r="HN11" s="15">
        <v>2</v>
      </c>
      <c r="HO11" s="15" t="s">
        <v>409</v>
      </c>
      <c r="HP11" s="15">
        <v>1</v>
      </c>
      <c r="HQ11" s="15" t="s">
        <v>410</v>
      </c>
      <c r="HR11" s="15">
        <v>1</v>
      </c>
      <c r="HS11" s="15" t="s">
        <v>411</v>
      </c>
      <c r="HT11" s="15">
        <v>1</v>
      </c>
      <c r="HU11" s="15">
        <v>0</v>
      </c>
      <c r="HV11" s="15">
        <v>1</v>
      </c>
      <c r="HW11" s="15">
        <v>0</v>
      </c>
      <c r="HX11" s="15">
        <v>1</v>
      </c>
      <c r="HY11" s="15">
        <v>1</v>
      </c>
      <c r="HZ11" s="15">
        <v>3</v>
      </c>
      <c r="IA11" s="15" t="s">
        <v>468</v>
      </c>
      <c r="IB11" s="15">
        <v>1</v>
      </c>
      <c r="IC11" s="15">
        <v>1</v>
      </c>
      <c r="ID11" s="15">
        <v>7</v>
      </c>
      <c r="IE11" s="15">
        <v>1</v>
      </c>
      <c r="IF11" s="15">
        <v>1</v>
      </c>
      <c r="IG11" s="15">
        <v>1</v>
      </c>
      <c r="IH11" s="15" t="s">
        <v>412</v>
      </c>
      <c r="II11" s="15">
        <v>0</v>
      </c>
      <c r="IJ11" s="15">
        <v>21829</v>
      </c>
      <c r="IK11" s="15">
        <v>190.65</v>
      </c>
      <c r="IL11" s="15">
        <v>6825</v>
      </c>
      <c r="IM11" s="15">
        <v>12.45</v>
      </c>
      <c r="IN11" s="15">
        <v>5</v>
      </c>
      <c r="IO11" s="15">
        <v>0</v>
      </c>
      <c r="IP11" s="15">
        <v>10</v>
      </c>
      <c r="IQ11" s="15">
        <v>4</v>
      </c>
      <c r="IR11" s="15">
        <v>6</v>
      </c>
      <c r="IS11" s="15">
        <v>10</v>
      </c>
      <c r="IT11" s="15">
        <v>0</v>
      </c>
      <c r="IU11" s="22">
        <v>0.4</v>
      </c>
      <c r="IV11" s="22">
        <v>0.16</v>
      </c>
      <c r="IW11" s="22">
        <v>1</v>
      </c>
      <c r="IX11" s="22">
        <v>1</v>
      </c>
      <c r="IY11" s="45">
        <v>21905</v>
      </c>
      <c r="IZ11" s="7">
        <v>190.65148800000003</v>
      </c>
      <c r="JA11" s="45">
        <v>6950</v>
      </c>
      <c r="JB11" s="7">
        <v>12.447280000000001</v>
      </c>
      <c r="JC11" s="45">
        <v>5</v>
      </c>
      <c r="JD11" s="45">
        <v>1</v>
      </c>
      <c r="JE11" s="45">
        <v>10</v>
      </c>
      <c r="JF11" s="45">
        <v>4</v>
      </c>
      <c r="JG11" s="45">
        <v>6</v>
      </c>
      <c r="JH11" s="45">
        <v>10</v>
      </c>
      <c r="JI11" s="45">
        <v>0</v>
      </c>
      <c r="JJ11" s="45">
        <v>40</v>
      </c>
      <c r="JK11" s="45">
        <v>15.878816534597409</v>
      </c>
      <c r="JL11" s="45">
        <v>100</v>
      </c>
      <c r="JM11" s="45">
        <v>100.00414998072291</v>
      </c>
      <c r="JN11" s="33">
        <f t="shared" si="27"/>
        <v>6.666666666666667</v>
      </c>
      <c r="JO11" s="29">
        <f>EL11/CG11</f>
        <v>1.3333333333333333</v>
      </c>
      <c r="JP11" s="35">
        <v>2</v>
      </c>
      <c r="JQ11" s="32">
        <f t="shared" si="28"/>
        <v>2</v>
      </c>
      <c r="JR11" s="34">
        <f t="shared" si="29"/>
        <v>0</v>
      </c>
      <c r="JS11" s="36">
        <f t="shared" si="30"/>
        <v>10</v>
      </c>
      <c r="JT11" s="38">
        <v>100.00414998072291</v>
      </c>
      <c r="JU11" s="38">
        <f t="shared" si="31"/>
        <v>100.00414998072291</v>
      </c>
      <c r="JV11" s="40">
        <f t="shared" si="32"/>
        <v>0</v>
      </c>
      <c r="JW11" s="36">
        <f t="shared" si="33"/>
        <v>10</v>
      </c>
      <c r="JX11" s="37">
        <v>5</v>
      </c>
      <c r="JY11" s="35">
        <v>2</v>
      </c>
      <c r="JZ11" s="51">
        <f t="shared" si="34"/>
        <v>6.666666666666667</v>
      </c>
      <c r="KA11" s="35">
        <f t="shared" si="35"/>
        <v>2</v>
      </c>
      <c r="KB11" s="50">
        <f t="shared" si="37"/>
        <v>0</v>
      </c>
    </row>
    <row r="12" spans="1:288" s="8" customFormat="1" ht="25.5" x14ac:dyDescent="0.25">
      <c r="A12" s="4">
        <v>5109</v>
      </c>
      <c r="B12" s="15" t="s">
        <v>231</v>
      </c>
      <c r="C12" s="15" t="s">
        <v>413</v>
      </c>
      <c r="D12" s="15" t="s">
        <v>414</v>
      </c>
      <c r="E12" s="19">
        <v>335</v>
      </c>
      <c r="F12" s="15" t="s">
        <v>415</v>
      </c>
      <c r="G12" s="15">
        <v>51122</v>
      </c>
      <c r="H12" s="15" t="s">
        <v>416</v>
      </c>
      <c r="I12" s="15" t="s">
        <v>417</v>
      </c>
      <c r="J12" s="15" t="s">
        <v>418</v>
      </c>
      <c r="K12" s="15" t="s">
        <v>419</v>
      </c>
      <c r="L12" s="15" t="s">
        <v>221</v>
      </c>
      <c r="M12" s="15" t="s">
        <v>420</v>
      </c>
      <c r="N12" s="15">
        <v>481366408</v>
      </c>
      <c r="O12" s="15" t="s">
        <v>421</v>
      </c>
      <c r="P12" s="21" t="s">
        <v>212</v>
      </c>
      <c r="Q12" s="15"/>
      <c r="R12" s="15"/>
      <c r="S12" s="15"/>
      <c r="T12" s="15"/>
      <c r="U12" s="15"/>
      <c r="V12" s="15"/>
      <c r="W12" s="15"/>
      <c r="X12" s="15"/>
      <c r="Y12" s="15"/>
      <c r="Z12" s="15"/>
      <c r="AA12" s="15"/>
      <c r="AB12" s="15"/>
      <c r="AC12" s="15"/>
      <c r="AD12" s="15"/>
      <c r="AE12" s="15"/>
      <c r="AF12" s="15"/>
      <c r="AG12" s="26" t="s">
        <v>501</v>
      </c>
      <c r="AH12" s="15">
        <v>4</v>
      </c>
      <c r="AI12" s="15">
        <v>2</v>
      </c>
      <c r="AJ12" s="20">
        <f t="shared" si="0"/>
        <v>6</v>
      </c>
      <c r="AK12" s="15">
        <v>1</v>
      </c>
      <c r="AL12" s="20">
        <f t="shared" si="1"/>
        <v>7</v>
      </c>
      <c r="AM12" s="15">
        <v>5</v>
      </c>
      <c r="AN12" s="26">
        <v>4</v>
      </c>
      <c r="AO12" s="15">
        <v>2</v>
      </c>
      <c r="AP12" s="26">
        <v>1</v>
      </c>
      <c r="AQ12" s="20">
        <f t="shared" si="2"/>
        <v>7</v>
      </c>
      <c r="AR12" s="26">
        <f t="shared" si="3"/>
        <v>5</v>
      </c>
      <c r="AS12" s="15">
        <v>1</v>
      </c>
      <c r="AT12" s="26">
        <v>1</v>
      </c>
      <c r="AU12" s="20">
        <f t="shared" si="4"/>
        <v>8</v>
      </c>
      <c r="AV12" s="26">
        <f t="shared" si="5"/>
        <v>6</v>
      </c>
      <c r="AW12" s="15">
        <v>1</v>
      </c>
      <c r="AX12" s="15">
        <v>1</v>
      </c>
      <c r="AY12" s="15">
        <v>0</v>
      </c>
      <c r="AZ12" s="15">
        <v>3</v>
      </c>
      <c r="BA12" s="20">
        <f t="shared" si="6"/>
        <v>5</v>
      </c>
      <c r="BB12" s="15">
        <v>0</v>
      </c>
      <c r="BC12" s="15">
        <v>1</v>
      </c>
      <c r="BD12" s="15">
        <v>1</v>
      </c>
      <c r="BE12" s="15">
        <v>0</v>
      </c>
      <c r="BF12" s="15">
        <v>3</v>
      </c>
      <c r="BG12" s="15">
        <v>0</v>
      </c>
      <c r="BH12" s="15">
        <v>0</v>
      </c>
      <c r="BI12" s="15">
        <v>3</v>
      </c>
      <c r="BJ12" s="15">
        <v>1</v>
      </c>
      <c r="BK12" s="15">
        <v>2</v>
      </c>
      <c r="BL12" s="15">
        <v>0</v>
      </c>
      <c r="BM12" s="15">
        <v>0</v>
      </c>
      <c r="BN12" s="15">
        <v>1</v>
      </c>
      <c r="BO12" s="15">
        <v>4</v>
      </c>
      <c r="BP12" s="15">
        <v>1</v>
      </c>
      <c r="BQ12" s="15">
        <v>0</v>
      </c>
      <c r="BR12" s="15">
        <v>1</v>
      </c>
      <c r="BS12" s="15">
        <v>0</v>
      </c>
      <c r="BT12" s="15">
        <v>1</v>
      </c>
      <c r="BU12" s="15">
        <v>1</v>
      </c>
      <c r="BV12" s="15">
        <v>0</v>
      </c>
      <c r="BW12" s="15">
        <v>1</v>
      </c>
      <c r="BX12" s="15">
        <v>0</v>
      </c>
      <c r="BY12" s="15">
        <v>1</v>
      </c>
      <c r="BZ12" s="15">
        <v>0</v>
      </c>
      <c r="CA12" s="15">
        <v>1</v>
      </c>
      <c r="CB12" s="15">
        <v>1</v>
      </c>
      <c r="CC12" s="15">
        <v>1</v>
      </c>
      <c r="CD12" s="15">
        <v>0</v>
      </c>
      <c r="CE12" s="15">
        <v>1</v>
      </c>
      <c r="CF12" s="15">
        <v>2</v>
      </c>
      <c r="CG12" s="15">
        <v>1</v>
      </c>
      <c r="CH12" s="15">
        <v>1</v>
      </c>
      <c r="CI12" s="15">
        <v>0</v>
      </c>
      <c r="CJ12" s="15">
        <v>0</v>
      </c>
      <c r="CK12" s="15">
        <v>0</v>
      </c>
      <c r="CL12" s="15">
        <v>0</v>
      </c>
      <c r="CM12" s="15">
        <v>0</v>
      </c>
      <c r="CN12" s="15">
        <v>0</v>
      </c>
      <c r="CO12" s="15">
        <v>1</v>
      </c>
      <c r="CP12" s="15">
        <v>1</v>
      </c>
      <c r="CQ12" s="15">
        <v>0</v>
      </c>
      <c r="CR12" s="15">
        <v>0</v>
      </c>
      <c r="CS12" s="15">
        <v>0</v>
      </c>
      <c r="CT12" s="15">
        <v>0</v>
      </c>
      <c r="CU12" s="15">
        <v>0</v>
      </c>
      <c r="CV12" s="15">
        <v>0</v>
      </c>
      <c r="CW12" s="15">
        <v>1</v>
      </c>
      <c r="CX12" s="15">
        <v>0</v>
      </c>
      <c r="CY12" s="26">
        <f t="shared" si="7"/>
        <v>6</v>
      </c>
      <c r="CZ12" s="26">
        <f t="shared" si="8"/>
        <v>2</v>
      </c>
      <c r="DA12" s="26">
        <f t="shared" si="9"/>
        <v>8</v>
      </c>
      <c r="DB12" s="26">
        <f t="shared" si="10"/>
        <v>8</v>
      </c>
      <c r="DC12" s="15">
        <v>1</v>
      </c>
      <c r="DD12" s="15">
        <v>4</v>
      </c>
      <c r="DE12" s="15" t="s">
        <v>422</v>
      </c>
      <c r="DF12" s="15">
        <v>1</v>
      </c>
      <c r="DG12" s="15">
        <v>40</v>
      </c>
      <c r="DH12" s="15" t="s">
        <v>423</v>
      </c>
      <c r="DI12" s="15" t="s">
        <v>424</v>
      </c>
      <c r="DJ12" s="15" t="s">
        <v>466</v>
      </c>
      <c r="DK12" s="15" t="s">
        <v>425</v>
      </c>
      <c r="DL12" s="15">
        <v>0</v>
      </c>
      <c r="DM12" s="15">
        <v>0</v>
      </c>
      <c r="DN12" s="15">
        <v>0</v>
      </c>
      <c r="DO12" s="15">
        <v>0</v>
      </c>
      <c r="DP12" s="15">
        <v>0</v>
      </c>
      <c r="DQ12" s="15">
        <v>0</v>
      </c>
      <c r="DR12" s="15">
        <v>0</v>
      </c>
      <c r="DS12" s="15">
        <v>0</v>
      </c>
      <c r="DT12" s="15">
        <v>1</v>
      </c>
      <c r="DU12" s="15">
        <v>0</v>
      </c>
      <c r="DV12" s="15">
        <v>0</v>
      </c>
      <c r="DW12" s="15">
        <v>0</v>
      </c>
      <c r="DX12" s="20">
        <f t="shared" si="11"/>
        <v>0</v>
      </c>
      <c r="DY12" s="20">
        <f t="shared" si="12"/>
        <v>0</v>
      </c>
      <c r="DZ12" s="20">
        <f t="shared" si="13"/>
        <v>1</v>
      </c>
      <c r="EA12" s="15">
        <v>1</v>
      </c>
      <c r="EB12" s="15">
        <v>0</v>
      </c>
      <c r="EC12" s="15">
        <v>1</v>
      </c>
      <c r="ED12" s="15">
        <v>1</v>
      </c>
      <c r="EE12" s="15">
        <v>0</v>
      </c>
      <c r="EF12" s="15">
        <v>0</v>
      </c>
      <c r="EG12" s="20">
        <f t="shared" si="14"/>
        <v>2</v>
      </c>
      <c r="EH12" s="20">
        <f t="shared" si="15"/>
        <v>0</v>
      </c>
      <c r="EI12" s="20">
        <f t="shared" si="16"/>
        <v>1</v>
      </c>
      <c r="EJ12" s="20">
        <f t="shared" si="17"/>
        <v>2</v>
      </c>
      <c r="EK12" s="20">
        <f t="shared" si="18"/>
        <v>0</v>
      </c>
      <c r="EL12" s="20">
        <f t="shared" si="19"/>
        <v>2</v>
      </c>
      <c r="EM12" s="15">
        <v>0</v>
      </c>
      <c r="EN12" s="15">
        <v>0</v>
      </c>
      <c r="EO12" s="15">
        <v>1</v>
      </c>
      <c r="EP12" s="15">
        <v>0</v>
      </c>
      <c r="EQ12" s="20">
        <f t="shared" si="20"/>
        <v>1</v>
      </c>
      <c r="ER12" s="20">
        <f t="shared" si="21"/>
        <v>0</v>
      </c>
      <c r="ES12" s="15">
        <v>0</v>
      </c>
      <c r="ET12" s="15">
        <v>0</v>
      </c>
      <c r="EU12" s="15">
        <v>1</v>
      </c>
      <c r="EV12" s="15">
        <v>0</v>
      </c>
      <c r="EW12" s="20">
        <f t="shared" si="22"/>
        <v>1</v>
      </c>
      <c r="EX12" s="20">
        <f t="shared" si="36"/>
        <v>0</v>
      </c>
      <c r="EY12" s="20">
        <f t="shared" si="23"/>
        <v>2</v>
      </c>
      <c r="EZ12" s="20">
        <f t="shared" si="24"/>
        <v>0</v>
      </c>
      <c r="FA12" s="15">
        <v>0</v>
      </c>
      <c r="FB12" s="15">
        <v>0</v>
      </c>
      <c r="FC12" s="20">
        <f t="shared" si="25"/>
        <v>0</v>
      </c>
      <c r="FD12" s="15">
        <v>3</v>
      </c>
      <c r="FE12" s="15">
        <v>3</v>
      </c>
      <c r="FF12" s="15">
        <v>0</v>
      </c>
      <c r="FG12" s="15">
        <v>0</v>
      </c>
      <c r="FH12" s="15">
        <v>0</v>
      </c>
      <c r="FI12" s="15">
        <v>0</v>
      </c>
      <c r="FJ12" s="15">
        <v>4</v>
      </c>
      <c r="FK12" s="15">
        <v>0</v>
      </c>
      <c r="FL12" s="15">
        <v>0</v>
      </c>
      <c r="FM12" s="15">
        <v>1</v>
      </c>
      <c r="FN12" s="15">
        <v>1</v>
      </c>
      <c r="FO12" s="15">
        <v>1</v>
      </c>
      <c r="FP12" s="15">
        <v>0</v>
      </c>
      <c r="FQ12" s="15">
        <v>384</v>
      </c>
      <c r="FR12" s="15">
        <v>8</v>
      </c>
      <c r="FS12" s="20">
        <f t="shared" si="26"/>
        <v>5</v>
      </c>
      <c r="FT12" s="15">
        <v>0</v>
      </c>
      <c r="FU12" s="15">
        <v>0</v>
      </c>
      <c r="FV12" s="15">
        <v>0</v>
      </c>
      <c r="FW12" s="15">
        <v>0</v>
      </c>
      <c r="FX12" s="15">
        <v>0</v>
      </c>
      <c r="FY12" s="15">
        <v>0</v>
      </c>
      <c r="FZ12" s="15">
        <v>0</v>
      </c>
      <c r="GA12" s="15">
        <v>0</v>
      </c>
      <c r="GB12" s="15">
        <v>0</v>
      </c>
      <c r="GC12" s="15">
        <v>0</v>
      </c>
      <c r="GD12" s="15">
        <v>0</v>
      </c>
      <c r="GE12" s="15">
        <v>0</v>
      </c>
      <c r="GF12" s="15">
        <v>0</v>
      </c>
      <c r="GG12" s="15">
        <v>0</v>
      </c>
      <c r="GH12" s="15">
        <v>0</v>
      </c>
      <c r="GI12" s="15">
        <v>0</v>
      </c>
      <c r="GJ12" s="15">
        <v>0</v>
      </c>
      <c r="GK12" s="15">
        <v>0</v>
      </c>
      <c r="GL12" s="15">
        <v>0</v>
      </c>
      <c r="GM12" s="15">
        <v>0</v>
      </c>
      <c r="GN12" s="15">
        <v>0</v>
      </c>
      <c r="GO12" s="15">
        <v>0</v>
      </c>
      <c r="GP12" s="15">
        <v>0</v>
      </c>
      <c r="GQ12" s="15">
        <v>0</v>
      </c>
      <c r="GR12" s="15">
        <v>0</v>
      </c>
      <c r="GS12" s="15">
        <v>0</v>
      </c>
      <c r="GT12" s="15">
        <v>0</v>
      </c>
      <c r="GU12" s="15">
        <v>0</v>
      </c>
      <c r="GV12" s="15">
        <v>0</v>
      </c>
      <c r="GW12" s="15">
        <v>0</v>
      </c>
      <c r="GX12" s="15">
        <v>1</v>
      </c>
      <c r="GY12" s="15" t="s">
        <v>426</v>
      </c>
      <c r="GZ12" s="15" t="s">
        <v>222</v>
      </c>
      <c r="HA12" s="15">
        <v>3</v>
      </c>
      <c r="HB12" s="15" t="s">
        <v>427</v>
      </c>
      <c r="HC12" s="15" t="s">
        <v>428</v>
      </c>
      <c r="HD12" s="15" t="s">
        <v>429</v>
      </c>
      <c r="HE12" s="15">
        <v>1</v>
      </c>
      <c r="HF12" s="15">
        <v>1</v>
      </c>
      <c r="HG12" s="15">
        <v>1</v>
      </c>
      <c r="HH12" s="15">
        <v>0</v>
      </c>
      <c r="HI12" s="15">
        <v>0</v>
      </c>
      <c r="HJ12" s="15">
        <v>2</v>
      </c>
      <c r="HK12" s="15" t="s">
        <v>430</v>
      </c>
      <c r="HL12" s="15" t="s">
        <v>431</v>
      </c>
      <c r="HM12" s="15" t="s">
        <v>432</v>
      </c>
      <c r="HN12" s="15">
        <v>2</v>
      </c>
      <c r="HO12" s="15" t="s">
        <v>433</v>
      </c>
      <c r="HP12" s="15">
        <v>1</v>
      </c>
      <c r="HQ12" s="15" t="s">
        <v>434</v>
      </c>
      <c r="HR12" s="15">
        <v>1</v>
      </c>
      <c r="HS12" s="15"/>
      <c r="HT12" s="15">
        <v>0</v>
      </c>
      <c r="HU12" s="15">
        <v>0</v>
      </c>
      <c r="HV12" s="15">
        <v>1</v>
      </c>
      <c r="HW12" s="15">
        <v>0</v>
      </c>
      <c r="HX12" s="15">
        <v>0</v>
      </c>
      <c r="HY12" s="15">
        <v>0</v>
      </c>
      <c r="HZ12" s="15">
        <v>4</v>
      </c>
      <c r="IA12" s="15" t="s">
        <v>435</v>
      </c>
      <c r="IB12" s="15">
        <v>4</v>
      </c>
      <c r="IC12" s="15">
        <v>0</v>
      </c>
      <c r="ID12" s="15">
        <v>8</v>
      </c>
      <c r="IE12" s="15">
        <v>4</v>
      </c>
      <c r="IF12" s="15">
        <v>3</v>
      </c>
      <c r="IG12" s="15">
        <v>0</v>
      </c>
      <c r="IH12" s="15" t="s">
        <v>436</v>
      </c>
      <c r="II12" s="15">
        <v>0</v>
      </c>
      <c r="IJ12" s="15"/>
      <c r="IK12" s="15"/>
      <c r="IL12" s="15"/>
      <c r="IM12" s="15"/>
      <c r="IN12" s="15"/>
      <c r="IO12" s="15"/>
      <c r="IP12" s="15"/>
      <c r="IQ12" s="15"/>
      <c r="IR12" s="15"/>
      <c r="IS12" s="15"/>
      <c r="IT12" s="15"/>
      <c r="IU12" s="15"/>
      <c r="IV12" s="15"/>
      <c r="IW12" s="15"/>
      <c r="IX12" s="15"/>
      <c r="IY12" s="45">
        <v>32271</v>
      </c>
      <c r="IZ12" s="7">
        <v>247.10107900000006</v>
      </c>
      <c r="JA12" s="45">
        <v>14387</v>
      </c>
      <c r="JB12" s="7">
        <v>22.712040000000002</v>
      </c>
      <c r="JC12" s="45">
        <v>4</v>
      </c>
      <c r="JD12" s="45">
        <v>1</v>
      </c>
      <c r="JE12" s="45">
        <v>37</v>
      </c>
      <c r="JF12" s="45">
        <v>12</v>
      </c>
      <c r="JG12" s="45">
        <v>14</v>
      </c>
      <c r="JH12" s="45">
        <v>26</v>
      </c>
      <c r="JI12" s="45">
        <v>0</v>
      </c>
      <c r="JJ12" s="45">
        <v>32.432432432432435</v>
      </c>
      <c r="JK12" s="45">
        <v>27.291139428816493</v>
      </c>
      <c r="JL12" s="45">
        <v>70.270270270270274</v>
      </c>
      <c r="JM12" s="45">
        <v>76.579956981895648</v>
      </c>
      <c r="JN12" s="33">
        <f t="shared" si="27"/>
        <v>2.5</v>
      </c>
      <c r="JO12" s="29">
        <f>EL12/CG12</f>
        <v>2</v>
      </c>
      <c r="JP12" s="35">
        <v>7</v>
      </c>
      <c r="JQ12" s="32">
        <f t="shared" si="28"/>
        <v>7</v>
      </c>
      <c r="JR12" s="34">
        <f t="shared" si="29"/>
        <v>0</v>
      </c>
      <c r="JS12" s="36">
        <f t="shared" si="30"/>
        <v>26</v>
      </c>
      <c r="JT12" s="38">
        <v>69.878286529052332</v>
      </c>
      <c r="JU12" s="38">
        <f t="shared" si="31"/>
        <v>76.579956981895648</v>
      </c>
      <c r="JV12" s="40">
        <f t="shared" si="32"/>
        <v>6.7016704528433166</v>
      </c>
      <c r="JW12" s="36">
        <f t="shared" si="33"/>
        <v>37</v>
      </c>
      <c r="JX12" s="37">
        <v>5</v>
      </c>
      <c r="JY12" s="35">
        <v>4</v>
      </c>
      <c r="JZ12" s="51">
        <f t="shared" si="34"/>
        <v>1</v>
      </c>
      <c r="KA12" s="35">
        <f t="shared" si="35"/>
        <v>4</v>
      </c>
      <c r="KB12" s="50">
        <f t="shared" si="37"/>
        <v>0</v>
      </c>
    </row>
    <row r="13" spans="1:288" s="8" customFormat="1" ht="38.25" x14ac:dyDescent="0.25">
      <c r="A13" s="4">
        <v>5110</v>
      </c>
      <c r="B13" s="15" t="s">
        <v>231</v>
      </c>
      <c r="C13" s="15" t="s">
        <v>437</v>
      </c>
      <c r="D13" s="15" t="s">
        <v>465</v>
      </c>
      <c r="E13" s="19">
        <v>1</v>
      </c>
      <c r="F13" s="15" t="s">
        <v>438</v>
      </c>
      <c r="G13" s="15">
        <v>46822</v>
      </c>
      <c r="H13" s="15" t="s">
        <v>439</v>
      </c>
      <c r="I13" s="15" t="s">
        <v>440</v>
      </c>
      <c r="J13" s="15" t="s">
        <v>218</v>
      </c>
      <c r="K13" s="15" t="s">
        <v>441</v>
      </c>
      <c r="L13" s="15" t="s">
        <v>219</v>
      </c>
      <c r="M13" s="15" t="s">
        <v>207</v>
      </c>
      <c r="N13" s="15">
        <v>483333966</v>
      </c>
      <c r="O13" s="15" t="s">
        <v>442</v>
      </c>
      <c r="P13" s="21" t="s">
        <v>212</v>
      </c>
      <c r="Q13" s="15"/>
      <c r="R13" s="15"/>
      <c r="S13" s="15"/>
      <c r="T13" s="15"/>
      <c r="U13" s="15"/>
      <c r="V13" s="15"/>
      <c r="W13" s="15"/>
      <c r="X13" s="15"/>
      <c r="Y13" s="15"/>
      <c r="Z13" s="15"/>
      <c r="AA13" s="15"/>
      <c r="AB13" s="15"/>
      <c r="AC13" s="15"/>
      <c r="AD13" s="15"/>
      <c r="AE13" s="15"/>
      <c r="AF13" s="15"/>
      <c r="AG13" s="26" t="s">
        <v>501</v>
      </c>
      <c r="AH13" s="15">
        <v>3</v>
      </c>
      <c r="AI13" s="15">
        <v>2</v>
      </c>
      <c r="AJ13" s="20">
        <f t="shared" si="0"/>
        <v>5</v>
      </c>
      <c r="AK13" s="15">
        <v>1</v>
      </c>
      <c r="AL13" s="20">
        <f t="shared" si="1"/>
        <v>6</v>
      </c>
      <c r="AM13" s="15">
        <v>0</v>
      </c>
      <c r="AN13" s="26">
        <v>3</v>
      </c>
      <c r="AO13" s="15">
        <v>0</v>
      </c>
      <c r="AP13" s="26">
        <v>2</v>
      </c>
      <c r="AQ13" s="20">
        <f t="shared" si="2"/>
        <v>0</v>
      </c>
      <c r="AR13" s="26">
        <f t="shared" si="3"/>
        <v>5</v>
      </c>
      <c r="AS13" s="15">
        <v>0</v>
      </c>
      <c r="AT13" s="15">
        <v>1</v>
      </c>
      <c r="AU13" s="20">
        <f t="shared" si="4"/>
        <v>0</v>
      </c>
      <c r="AV13" s="26">
        <f t="shared" si="5"/>
        <v>6</v>
      </c>
      <c r="AW13" s="15">
        <v>1</v>
      </c>
      <c r="AX13" s="15">
        <v>1</v>
      </c>
      <c r="AY13" s="15">
        <v>0</v>
      </c>
      <c r="AZ13" s="15">
        <v>1</v>
      </c>
      <c r="BA13" s="20">
        <f t="shared" si="6"/>
        <v>3</v>
      </c>
      <c r="BB13" s="15">
        <v>0</v>
      </c>
      <c r="BC13" s="15">
        <v>2</v>
      </c>
      <c r="BD13" s="15">
        <v>0</v>
      </c>
      <c r="BE13" s="15">
        <v>0</v>
      </c>
      <c r="BF13" s="15">
        <v>3</v>
      </c>
      <c r="BG13" s="15">
        <v>0</v>
      </c>
      <c r="BH13" s="15">
        <v>0</v>
      </c>
      <c r="BI13" s="15">
        <v>0</v>
      </c>
      <c r="BJ13" s="15">
        <v>0</v>
      </c>
      <c r="BK13" s="15">
        <v>5</v>
      </c>
      <c r="BL13" s="26">
        <v>0</v>
      </c>
      <c r="BM13" s="26">
        <v>0</v>
      </c>
      <c r="BN13" s="26">
        <v>0</v>
      </c>
      <c r="BO13" s="26">
        <v>0</v>
      </c>
      <c r="BP13" s="26">
        <v>0</v>
      </c>
      <c r="BQ13" s="26">
        <v>0</v>
      </c>
      <c r="BR13" s="15">
        <v>1</v>
      </c>
      <c r="BS13" s="15">
        <v>0</v>
      </c>
      <c r="BT13" s="15">
        <v>2</v>
      </c>
      <c r="BU13" s="15">
        <v>1</v>
      </c>
      <c r="BV13" s="15">
        <v>0</v>
      </c>
      <c r="BW13" s="15">
        <v>1</v>
      </c>
      <c r="BX13" s="15">
        <v>0</v>
      </c>
      <c r="BY13" s="15">
        <v>0</v>
      </c>
      <c r="BZ13" s="15">
        <v>0</v>
      </c>
      <c r="CA13" s="15">
        <v>0.2</v>
      </c>
      <c r="CB13" s="15">
        <v>1</v>
      </c>
      <c r="CC13" s="15">
        <v>0</v>
      </c>
      <c r="CD13" s="15">
        <v>0</v>
      </c>
      <c r="CE13" s="15">
        <v>0.4</v>
      </c>
      <c r="CF13" s="15">
        <v>0.5</v>
      </c>
      <c r="CG13" s="15">
        <v>0</v>
      </c>
      <c r="CH13" s="15">
        <v>0</v>
      </c>
      <c r="CI13" s="15">
        <v>0.1</v>
      </c>
      <c r="CJ13" s="15">
        <v>0</v>
      </c>
      <c r="CK13" s="15">
        <v>0</v>
      </c>
      <c r="CL13" s="15">
        <v>0</v>
      </c>
      <c r="CM13" s="15">
        <v>0.1</v>
      </c>
      <c r="CN13" s="15" t="s">
        <v>443</v>
      </c>
      <c r="CO13" s="15">
        <v>1</v>
      </c>
      <c r="CP13" s="15">
        <v>0</v>
      </c>
      <c r="CQ13" s="15">
        <v>0</v>
      </c>
      <c r="CR13" s="15">
        <v>0</v>
      </c>
      <c r="CS13" s="15">
        <v>0</v>
      </c>
      <c r="CT13" s="15">
        <v>0</v>
      </c>
      <c r="CU13" s="15">
        <v>0</v>
      </c>
      <c r="CV13" s="15">
        <v>1.8</v>
      </c>
      <c r="CW13" s="15">
        <v>3</v>
      </c>
      <c r="CX13" s="15">
        <v>1</v>
      </c>
      <c r="CY13" s="26">
        <f t="shared" si="7"/>
        <v>3.9000000000000004</v>
      </c>
      <c r="CZ13" s="26">
        <f t="shared" si="8"/>
        <v>3</v>
      </c>
      <c r="DA13" s="26">
        <f t="shared" si="9"/>
        <v>6.9</v>
      </c>
      <c r="DB13" s="26">
        <f t="shared" si="10"/>
        <v>7.9</v>
      </c>
      <c r="DC13" s="15">
        <v>0</v>
      </c>
      <c r="DD13" s="15">
        <v>0</v>
      </c>
      <c r="DE13" s="15">
        <v>0</v>
      </c>
      <c r="DF13" s="15">
        <v>0</v>
      </c>
      <c r="DG13" s="15">
        <v>0</v>
      </c>
      <c r="DH13" s="15">
        <v>0</v>
      </c>
      <c r="DI13" s="15" t="s">
        <v>444</v>
      </c>
      <c r="DJ13" s="15" t="s">
        <v>466</v>
      </c>
      <c r="DK13" s="15" t="s">
        <v>445</v>
      </c>
      <c r="DL13" s="15">
        <v>0</v>
      </c>
      <c r="DM13" s="15">
        <v>0</v>
      </c>
      <c r="DN13" s="15">
        <v>0</v>
      </c>
      <c r="DO13" s="15">
        <v>0</v>
      </c>
      <c r="DP13" s="15">
        <v>0</v>
      </c>
      <c r="DQ13" s="15">
        <v>0</v>
      </c>
      <c r="DR13" s="15">
        <v>0</v>
      </c>
      <c r="DS13" s="15">
        <v>0</v>
      </c>
      <c r="DT13" s="15">
        <v>0</v>
      </c>
      <c r="DU13" s="15">
        <v>4</v>
      </c>
      <c r="DV13" s="15">
        <v>0</v>
      </c>
      <c r="DW13" s="15">
        <v>0</v>
      </c>
      <c r="DX13" s="20">
        <f t="shared" si="11"/>
        <v>4</v>
      </c>
      <c r="DY13" s="20">
        <f t="shared" si="12"/>
        <v>0</v>
      </c>
      <c r="DZ13" s="20">
        <f t="shared" si="13"/>
        <v>0</v>
      </c>
      <c r="EA13" s="15">
        <v>0</v>
      </c>
      <c r="EB13" s="15">
        <v>0</v>
      </c>
      <c r="EC13" s="15">
        <v>0</v>
      </c>
      <c r="ED13" s="15">
        <v>3</v>
      </c>
      <c r="EE13" s="15">
        <v>0</v>
      </c>
      <c r="EF13" s="15">
        <v>0</v>
      </c>
      <c r="EG13" s="20">
        <f t="shared" si="14"/>
        <v>3</v>
      </c>
      <c r="EH13" s="20">
        <f t="shared" si="15"/>
        <v>0</v>
      </c>
      <c r="EI13" s="20">
        <f t="shared" si="16"/>
        <v>0</v>
      </c>
      <c r="EJ13" s="20">
        <f t="shared" si="17"/>
        <v>7</v>
      </c>
      <c r="EK13" s="20">
        <f t="shared" si="18"/>
        <v>0</v>
      </c>
      <c r="EL13" s="20">
        <f t="shared" si="19"/>
        <v>0</v>
      </c>
      <c r="EM13" s="15">
        <v>1</v>
      </c>
      <c r="EN13" s="15">
        <v>0</v>
      </c>
      <c r="EO13" s="15">
        <v>2</v>
      </c>
      <c r="EP13" s="15">
        <v>0</v>
      </c>
      <c r="EQ13" s="20">
        <f t="shared" si="20"/>
        <v>3</v>
      </c>
      <c r="ER13" s="20">
        <f t="shared" si="21"/>
        <v>0</v>
      </c>
      <c r="ES13" s="15">
        <v>1</v>
      </c>
      <c r="ET13" s="15">
        <v>0</v>
      </c>
      <c r="EU13" s="15">
        <v>7</v>
      </c>
      <c r="EV13" s="15">
        <v>0</v>
      </c>
      <c r="EW13" s="20">
        <f t="shared" si="22"/>
        <v>8</v>
      </c>
      <c r="EX13" s="20">
        <f t="shared" si="36"/>
        <v>0</v>
      </c>
      <c r="EY13" s="20">
        <f t="shared" si="23"/>
        <v>11</v>
      </c>
      <c r="EZ13" s="20">
        <f t="shared" si="24"/>
        <v>0</v>
      </c>
      <c r="FA13" s="15">
        <v>0</v>
      </c>
      <c r="FB13" s="15">
        <v>0</v>
      </c>
      <c r="FC13" s="20">
        <f t="shared" si="25"/>
        <v>0</v>
      </c>
      <c r="FD13" s="15">
        <v>2</v>
      </c>
      <c r="FE13" s="15">
        <v>1</v>
      </c>
      <c r="FF13" s="15">
        <v>0</v>
      </c>
      <c r="FG13" s="15">
        <v>0</v>
      </c>
      <c r="FH13" s="15">
        <v>0</v>
      </c>
      <c r="FI13" s="15">
        <v>0</v>
      </c>
      <c r="FJ13" s="15">
        <v>18</v>
      </c>
      <c r="FK13" s="15">
        <v>0</v>
      </c>
      <c r="FL13" s="15">
        <v>0</v>
      </c>
      <c r="FM13" s="15">
        <v>0</v>
      </c>
      <c r="FN13" s="15">
        <v>0</v>
      </c>
      <c r="FO13" s="15">
        <v>0</v>
      </c>
      <c r="FP13" s="15">
        <v>0</v>
      </c>
      <c r="FQ13" s="15">
        <v>60</v>
      </c>
      <c r="FR13" s="15">
        <v>40</v>
      </c>
      <c r="FS13" s="20">
        <f t="shared" si="26"/>
        <v>18</v>
      </c>
      <c r="FT13" s="15">
        <v>0</v>
      </c>
      <c r="FU13" s="15">
        <v>0</v>
      </c>
      <c r="FV13" s="15">
        <v>0</v>
      </c>
      <c r="FW13" s="15">
        <v>0</v>
      </c>
      <c r="FX13" s="15">
        <v>0</v>
      </c>
      <c r="FY13" s="15">
        <v>0</v>
      </c>
      <c r="FZ13" s="15">
        <v>0</v>
      </c>
      <c r="GA13" s="15">
        <v>0</v>
      </c>
      <c r="GB13" s="15">
        <v>0</v>
      </c>
      <c r="GC13" s="15">
        <v>0</v>
      </c>
      <c r="GD13" s="15">
        <v>0</v>
      </c>
      <c r="GE13" s="15">
        <v>0</v>
      </c>
      <c r="GF13" s="15">
        <v>0</v>
      </c>
      <c r="GG13" s="15">
        <v>0</v>
      </c>
      <c r="GH13" s="15">
        <v>0</v>
      </c>
      <c r="GI13" s="15">
        <v>0</v>
      </c>
      <c r="GJ13" s="15">
        <v>0</v>
      </c>
      <c r="GK13" s="15">
        <v>0</v>
      </c>
      <c r="GL13" s="15">
        <v>0</v>
      </c>
      <c r="GM13" s="15">
        <v>0</v>
      </c>
      <c r="GN13" s="15">
        <v>0</v>
      </c>
      <c r="GO13" s="15">
        <v>0</v>
      </c>
      <c r="GP13" s="15">
        <v>0</v>
      </c>
      <c r="GQ13" s="15">
        <v>0</v>
      </c>
      <c r="GR13" s="15">
        <v>0</v>
      </c>
      <c r="GS13" s="15">
        <v>0</v>
      </c>
      <c r="GT13" s="15">
        <v>0</v>
      </c>
      <c r="GU13" s="15">
        <v>0</v>
      </c>
      <c r="GV13" s="15">
        <v>0</v>
      </c>
      <c r="GW13" s="15">
        <v>0</v>
      </c>
      <c r="GX13" s="15">
        <v>1</v>
      </c>
      <c r="GY13" s="15" t="s">
        <v>446</v>
      </c>
      <c r="GZ13" s="15">
        <v>0</v>
      </c>
      <c r="HA13" s="15">
        <v>4</v>
      </c>
      <c r="HB13" s="15" t="s">
        <v>447</v>
      </c>
      <c r="HC13" s="15" t="s">
        <v>448</v>
      </c>
      <c r="HD13" s="15" t="s">
        <v>449</v>
      </c>
      <c r="HE13" s="15">
        <v>1</v>
      </c>
      <c r="HF13" s="15">
        <v>0</v>
      </c>
      <c r="HG13" s="15">
        <v>1</v>
      </c>
      <c r="HH13" s="15">
        <v>1</v>
      </c>
      <c r="HI13" s="15" t="s">
        <v>450</v>
      </c>
      <c r="HJ13" s="15">
        <v>5</v>
      </c>
      <c r="HK13" s="15" t="s">
        <v>451</v>
      </c>
      <c r="HL13" s="15" t="s">
        <v>452</v>
      </c>
      <c r="HM13" s="15" t="s">
        <v>453</v>
      </c>
      <c r="HN13" s="15">
        <v>3</v>
      </c>
      <c r="HO13" s="15">
        <v>0</v>
      </c>
      <c r="HP13" s="15">
        <v>1</v>
      </c>
      <c r="HQ13" s="15" t="s">
        <v>454</v>
      </c>
      <c r="HR13" s="15">
        <v>1</v>
      </c>
      <c r="HS13" s="15" t="s">
        <v>455</v>
      </c>
      <c r="HT13" s="15">
        <v>1</v>
      </c>
      <c r="HU13" s="15">
        <v>0</v>
      </c>
      <c r="HV13" s="15">
        <v>1</v>
      </c>
      <c r="HW13" s="15">
        <v>1</v>
      </c>
      <c r="HX13" s="15">
        <v>0</v>
      </c>
      <c r="HY13" s="15">
        <v>0</v>
      </c>
      <c r="HZ13" s="15">
        <v>0</v>
      </c>
      <c r="IA13" s="15">
        <v>0</v>
      </c>
      <c r="IB13" s="15">
        <v>0</v>
      </c>
      <c r="IC13" s="15">
        <v>0</v>
      </c>
      <c r="ID13" s="15">
        <v>5</v>
      </c>
      <c r="IE13" s="15">
        <v>0</v>
      </c>
      <c r="IF13" s="15">
        <v>7</v>
      </c>
      <c r="IG13" s="15">
        <v>0</v>
      </c>
      <c r="IH13" s="15" t="s">
        <v>456</v>
      </c>
      <c r="II13" s="15">
        <v>0</v>
      </c>
      <c r="IJ13" s="15">
        <v>12243</v>
      </c>
      <c r="IK13" s="15">
        <v>68.36</v>
      </c>
      <c r="IL13" s="15">
        <v>6492</v>
      </c>
      <c r="IM13" s="15">
        <v>22.51</v>
      </c>
      <c r="IN13" s="15">
        <v>2</v>
      </c>
      <c r="IO13" s="15">
        <v>0</v>
      </c>
      <c r="IP13" s="15">
        <v>11</v>
      </c>
      <c r="IQ13" s="15">
        <v>4</v>
      </c>
      <c r="IR13" s="15">
        <v>7</v>
      </c>
      <c r="IS13" s="15">
        <v>11</v>
      </c>
      <c r="IT13" s="15">
        <v>0</v>
      </c>
      <c r="IU13" s="15">
        <v>0.36</v>
      </c>
      <c r="IV13" s="22">
        <v>0.36</v>
      </c>
      <c r="IW13" s="15">
        <v>1</v>
      </c>
      <c r="IX13" s="22">
        <v>1</v>
      </c>
      <c r="IY13" s="45">
        <v>12399</v>
      </c>
      <c r="IZ13" s="7">
        <v>74.046777000000006</v>
      </c>
      <c r="JA13" s="45">
        <v>6496</v>
      </c>
      <c r="JB13" s="7">
        <v>22.517251000000002</v>
      </c>
      <c r="JC13" s="45">
        <v>2</v>
      </c>
      <c r="JD13" s="45">
        <v>1</v>
      </c>
      <c r="JE13" s="45">
        <v>11</v>
      </c>
      <c r="JF13" s="45">
        <v>4</v>
      </c>
      <c r="JG13" s="45">
        <v>7</v>
      </c>
      <c r="JH13" s="45">
        <v>11</v>
      </c>
      <c r="JI13" s="45">
        <v>0</v>
      </c>
      <c r="JJ13" s="45">
        <v>36.363636363636367</v>
      </c>
      <c r="JK13" s="45">
        <v>48.380363672006951</v>
      </c>
      <c r="JL13" s="45">
        <v>100</v>
      </c>
      <c r="JM13" s="45">
        <v>99.995439369359715</v>
      </c>
      <c r="JN13" s="33">
        <f t="shared" ref="JN13" si="38">FS13/CF13</f>
        <v>36</v>
      </c>
      <c r="JO13" s="29">
        <v>0</v>
      </c>
      <c r="JP13" s="35">
        <v>2</v>
      </c>
      <c r="JQ13" s="32">
        <f t="shared" si="28"/>
        <v>6</v>
      </c>
      <c r="JR13" s="34">
        <f t="shared" ref="JR13" si="39">JQ13-JP13</f>
        <v>4</v>
      </c>
      <c r="JS13" s="36">
        <f t="shared" si="30"/>
        <v>11</v>
      </c>
      <c r="JT13" s="38">
        <v>99.995439369359715</v>
      </c>
      <c r="JU13" s="38">
        <f t="shared" si="31"/>
        <v>99.995439369359715</v>
      </c>
      <c r="JV13" s="40">
        <f t="shared" si="32"/>
        <v>0</v>
      </c>
      <c r="JW13" s="36">
        <f t="shared" si="33"/>
        <v>11</v>
      </c>
      <c r="JX13" s="37">
        <v>5</v>
      </c>
      <c r="JY13" s="35">
        <v>4</v>
      </c>
      <c r="JZ13" s="51">
        <f t="shared" si="34"/>
        <v>3.6</v>
      </c>
      <c r="KA13" s="35">
        <f t="shared" si="35"/>
        <v>0</v>
      </c>
      <c r="KB13" s="50">
        <f t="shared" si="37"/>
        <v>0</v>
      </c>
    </row>
  </sheetData>
  <sortState ref="A4:XFD209">
    <sortCondition ref="A4:A209"/>
  </sortState>
  <mergeCells count="30">
    <mergeCell ref="JT1:JV1"/>
    <mergeCell ref="JP1:JR1"/>
    <mergeCell ref="KA1:KB1"/>
    <mergeCell ref="IY1:JM1"/>
    <mergeCell ref="FT1:GM1"/>
    <mergeCell ref="GN1:GT1"/>
    <mergeCell ref="GU1:GW1"/>
    <mergeCell ref="GX1:HD1"/>
    <mergeCell ref="HE1:HI1"/>
    <mergeCell ref="DC1:DI1"/>
    <mergeCell ref="DJ1:DN1"/>
    <mergeCell ref="CS1:CU1"/>
    <mergeCell ref="HJ1:II1"/>
    <mergeCell ref="IJ1:IX1"/>
    <mergeCell ref="DO1:DQ1"/>
    <mergeCell ref="DR1:FS1"/>
    <mergeCell ref="CV1:CX1"/>
    <mergeCell ref="CY1:DB1"/>
    <mergeCell ref="A1:A2"/>
    <mergeCell ref="B1:B2"/>
    <mergeCell ref="C1:AF1"/>
    <mergeCell ref="CP1:CR1"/>
    <mergeCell ref="AH1:AL1"/>
    <mergeCell ref="AM1:AV1"/>
    <mergeCell ref="AW1:BA1"/>
    <mergeCell ref="BB1:BH1"/>
    <mergeCell ref="BI1:BK1"/>
    <mergeCell ref="BL1:BQ1"/>
    <mergeCell ref="BR1:CD1"/>
    <mergeCell ref="CE1:CO1"/>
  </mergeCells>
  <pageMargins left="0.78740157499999996" right="0.78740157499999996" top="0.984251969" bottom="0.984251969" header="0.4921259845" footer="0.49212598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B - Dotazník pro ÚÚP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Dotazníky</dc:title>
  <dc:creator>Zdenka Hladišová</dc:creator>
  <cp:lastModifiedBy>Zdenka Hladišová</cp:lastModifiedBy>
  <dcterms:created xsi:type="dcterms:W3CDTF">2012-03-27T08:26:45Z</dcterms:created>
  <dcterms:modified xsi:type="dcterms:W3CDTF">2012-09-03T08:18:15Z</dcterms:modified>
</cp:coreProperties>
</file>