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ÚÚP'!$A$3:$KB$25</definedName>
  </definedNames>
  <calcPr calcId="145621"/>
</workbook>
</file>

<file path=xl/calcChain.xml><?xml version="1.0" encoding="utf-8"?>
<calcChain xmlns="http://schemas.openxmlformats.org/spreadsheetml/2006/main">
  <c r="JW4" i="1" l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W21" i="1"/>
  <c r="JW22" i="1"/>
  <c r="JW23" i="1"/>
  <c r="JW24" i="1"/>
  <c r="JW25" i="1"/>
  <c r="JU4" i="1"/>
  <c r="JV4" i="1" s="1"/>
  <c r="JU5" i="1"/>
  <c r="JV5" i="1" s="1"/>
  <c r="JU6" i="1"/>
  <c r="JV6" i="1" s="1"/>
  <c r="JU7" i="1"/>
  <c r="JV7" i="1" s="1"/>
  <c r="JU8" i="1"/>
  <c r="JV8" i="1" s="1"/>
  <c r="JU9" i="1"/>
  <c r="JV9" i="1" s="1"/>
  <c r="JU10" i="1"/>
  <c r="JV10" i="1" s="1"/>
  <c r="JU11" i="1"/>
  <c r="JV11" i="1" s="1"/>
  <c r="JU12" i="1"/>
  <c r="JV12" i="1" s="1"/>
  <c r="JU13" i="1"/>
  <c r="JV13" i="1" s="1"/>
  <c r="JU14" i="1"/>
  <c r="JV14" i="1" s="1"/>
  <c r="JU15" i="1"/>
  <c r="JV15" i="1" s="1"/>
  <c r="JU16" i="1"/>
  <c r="JV16" i="1" s="1"/>
  <c r="JU17" i="1"/>
  <c r="JV17" i="1" s="1"/>
  <c r="JU18" i="1"/>
  <c r="JV18" i="1" s="1"/>
  <c r="JU19" i="1"/>
  <c r="JV19" i="1" s="1"/>
  <c r="JU20" i="1"/>
  <c r="JV20" i="1" s="1"/>
  <c r="JU21" i="1"/>
  <c r="JV21" i="1" s="1"/>
  <c r="JU22" i="1"/>
  <c r="JV22" i="1" s="1"/>
  <c r="JU23" i="1"/>
  <c r="JV23" i="1" s="1"/>
  <c r="JU24" i="1"/>
  <c r="JV24" i="1" s="1"/>
  <c r="JU25" i="1"/>
  <c r="JV25" i="1" s="1"/>
  <c r="JQ4" i="1"/>
  <c r="JR4" i="1" s="1"/>
  <c r="JQ5" i="1"/>
  <c r="JR5" i="1" s="1"/>
  <c r="JQ6" i="1"/>
  <c r="JR6" i="1" s="1"/>
  <c r="JQ7" i="1"/>
  <c r="JR7" i="1" s="1"/>
  <c r="JQ8" i="1"/>
  <c r="JR8" i="1" s="1"/>
  <c r="JQ9" i="1"/>
  <c r="JR9" i="1" s="1"/>
  <c r="JQ10" i="1"/>
  <c r="JR10" i="1" s="1"/>
  <c r="JQ11" i="1"/>
  <c r="JR11" i="1" s="1"/>
  <c r="JQ12" i="1"/>
  <c r="JR12" i="1" s="1"/>
  <c r="JQ13" i="1"/>
  <c r="JR13" i="1" s="1"/>
  <c r="JQ14" i="1"/>
  <c r="JR14" i="1" s="1"/>
  <c r="JQ15" i="1"/>
  <c r="JR15" i="1" s="1"/>
  <c r="JQ16" i="1"/>
  <c r="JR16" i="1" s="1"/>
  <c r="JQ17" i="1"/>
  <c r="JR17" i="1" s="1"/>
  <c r="JQ18" i="1"/>
  <c r="JR18" i="1" s="1"/>
  <c r="JQ19" i="1"/>
  <c r="JR19" i="1" s="1"/>
  <c r="JQ20" i="1"/>
  <c r="JR20" i="1" s="1"/>
  <c r="JQ21" i="1"/>
  <c r="JR21" i="1" s="1"/>
  <c r="JQ22" i="1"/>
  <c r="JR22" i="1" s="1"/>
  <c r="JQ23" i="1"/>
  <c r="JR23" i="1" s="1"/>
  <c r="JQ24" i="1"/>
  <c r="JR24" i="1" s="1"/>
  <c r="JQ25" i="1"/>
  <c r="JR25" i="1" s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21" i="1"/>
  <c r="JS22" i="1"/>
  <c r="JS23" i="1"/>
  <c r="JS24" i="1"/>
  <c r="JS25" i="1"/>
  <c r="KB4" i="1" l="1"/>
  <c r="KB6" i="1"/>
  <c r="KB9" i="1"/>
  <c r="KB10" i="1"/>
  <c r="KB11" i="1"/>
  <c r="KB12" i="1"/>
  <c r="KB13" i="1"/>
  <c r="KB14" i="1"/>
  <c r="KB15" i="1"/>
  <c r="KB16" i="1"/>
  <c r="KB17" i="1"/>
  <c r="KB18" i="1"/>
  <c r="KB23" i="1"/>
  <c r="KB24" i="1"/>
  <c r="KB25" i="1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KA21" i="1"/>
  <c r="KA22" i="1"/>
  <c r="KA23" i="1"/>
  <c r="KA24" i="1"/>
  <c r="KA25" i="1"/>
  <c r="FC25" i="1" l="1"/>
  <c r="EX25" i="1"/>
  <c r="EW25" i="1"/>
  <c r="ER25" i="1"/>
  <c r="EQ25" i="1"/>
  <c r="EI25" i="1"/>
  <c r="EH25" i="1"/>
  <c r="EG25" i="1"/>
  <c r="DZ25" i="1"/>
  <c r="DY25" i="1"/>
  <c r="DX25" i="1"/>
  <c r="CZ25" i="1"/>
  <c r="CY25" i="1"/>
  <c r="BA25" i="1"/>
  <c r="AR25" i="1"/>
  <c r="AV25" i="1" s="1"/>
  <c r="AQ25" i="1"/>
  <c r="AU25" i="1" s="1"/>
  <c r="AJ25" i="1"/>
  <c r="AL25" i="1" s="1"/>
  <c r="FC24" i="1"/>
  <c r="EX24" i="1"/>
  <c r="EW24" i="1"/>
  <c r="ER24" i="1"/>
  <c r="EQ24" i="1"/>
  <c r="EI24" i="1"/>
  <c r="EH24" i="1"/>
  <c r="EG24" i="1"/>
  <c r="DZ24" i="1"/>
  <c r="DY24" i="1"/>
  <c r="DX24" i="1"/>
  <c r="CZ24" i="1"/>
  <c r="CY24" i="1"/>
  <c r="BA24" i="1"/>
  <c r="AR24" i="1"/>
  <c r="AV24" i="1" s="1"/>
  <c r="AQ24" i="1"/>
  <c r="AU24" i="1" s="1"/>
  <c r="AJ24" i="1"/>
  <c r="AL24" i="1" s="1"/>
  <c r="FC23" i="1"/>
  <c r="EX23" i="1"/>
  <c r="EW23" i="1"/>
  <c r="ER23" i="1"/>
  <c r="EQ23" i="1"/>
  <c r="EI23" i="1"/>
  <c r="EH23" i="1"/>
  <c r="EG23" i="1"/>
  <c r="DZ23" i="1"/>
  <c r="DY23" i="1"/>
  <c r="DX23" i="1"/>
  <c r="CZ23" i="1"/>
  <c r="CY23" i="1"/>
  <c r="BA23" i="1"/>
  <c r="AR23" i="1"/>
  <c r="AV23" i="1" s="1"/>
  <c r="AQ23" i="1"/>
  <c r="AU23" i="1" s="1"/>
  <c r="AJ23" i="1"/>
  <c r="AL23" i="1" s="1"/>
  <c r="FC22" i="1"/>
  <c r="EX22" i="1"/>
  <c r="EW22" i="1"/>
  <c r="ER22" i="1"/>
  <c r="EQ22" i="1"/>
  <c r="EI22" i="1"/>
  <c r="EH22" i="1"/>
  <c r="EG22" i="1"/>
  <c r="DZ22" i="1"/>
  <c r="DY22" i="1"/>
  <c r="DX22" i="1"/>
  <c r="CZ22" i="1"/>
  <c r="CY22" i="1"/>
  <c r="BA22" i="1"/>
  <c r="AR22" i="1"/>
  <c r="AV22" i="1" s="1"/>
  <c r="AQ22" i="1"/>
  <c r="AU22" i="1" s="1"/>
  <c r="AJ22" i="1"/>
  <c r="AL22" i="1" s="1"/>
  <c r="FC21" i="1"/>
  <c r="EX21" i="1"/>
  <c r="EW21" i="1"/>
  <c r="ER21" i="1"/>
  <c r="EQ21" i="1"/>
  <c r="EI21" i="1"/>
  <c r="EH21" i="1"/>
  <c r="EG21" i="1"/>
  <c r="DZ21" i="1"/>
  <c r="DY21" i="1"/>
  <c r="DX21" i="1"/>
  <c r="CZ21" i="1"/>
  <c r="CY21" i="1"/>
  <c r="BA21" i="1"/>
  <c r="AR21" i="1"/>
  <c r="AV21" i="1" s="1"/>
  <c r="AQ21" i="1"/>
  <c r="AU21" i="1" s="1"/>
  <c r="AJ21" i="1"/>
  <c r="AL21" i="1" s="1"/>
  <c r="FC20" i="1"/>
  <c r="EX20" i="1"/>
  <c r="EW20" i="1"/>
  <c r="ER20" i="1"/>
  <c r="EQ20" i="1"/>
  <c r="EI20" i="1"/>
  <c r="EH20" i="1"/>
  <c r="EG20" i="1"/>
  <c r="DZ20" i="1"/>
  <c r="DY20" i="1"/>
  <c r="DX20" i="1"/>
  <c r="CZ20" i="1"/>
  <c r="CY20" i="1"/>
  <c r="BA20" i="1"/>
  <c r="AR20" i="1"/>
  <c r="AV20" i="1" s="1"/>
  <c r="AQ20" i="1"/>
  <c r="AU20" i="1" s="1"/>
  <c r="AJ20" i="1"/>
  <c r="AL20" i="1" s="1"/>
  <c r="FC19" i="1"/>
  <c r="EX19" i="1"/>
  <c r="EW19" i="1"/>
  <c r="ER19" i="1"/>
  <c r="EQ19" i="1"/>
  <c r="EI19" i="1"/>
  <c r="EH19" i="1"/>
  <c r="EG19" i="1"/>
  <c r="DZ19" i="1"/>
  <c r="DY19" i="1"/>
  <c r="DX19" i="1"/>
  <c r="CZ19" i="1"/>
  <c r="CY19" i="1"/>
  <c r="BA19" i="1"/>
  <c r="AR19" i="1"/>
  <c r="AV19" i="1" s="1"/>
  <c r="AQ19" i="1"/>
  <c r="AU19" i="1" s="1"/>
  <c r="AJ19" i="1"/>
  <c r="AL19" i="1" s="1"/>
  <c r="FC18" i="1"/>
  <c r="EX18" i="1"/>
  <c r="EW18" i="1"/>
  <c r="ER18" i="1"/>
  <c r="EQ18" i="1"/>
  <c r="EI18" i="1"/>
  <c r="EH18" i="1"/>
  <c r="EG18" i="1"/>
  <c r="DZ18" i="1"/>
  <c r="DY18" i="1"/>
  <c r="DX18" i="1"/>
  <c r="CZ18" i="1"/>
  <c r="CY18" i="1"/>
  <c r="BA18" i="1"/>
  <c r="AR18" i="1"/>
  <c r="AV18" i="1" s="1"/>
  <c r="AQ18" i="1"/>
  <c r="AU18" i="1" s="1"/>
  <c r="AJ18" i="1"/>
  <c r="AL18" i="1" s="1"/>
  <c r="FC17" i="1"/>
  <c r="EX17" i="1"/>
  <c r="EW17" i="1"/>
  <c r="ER17" i="1"/>
  <c r="EQ17" i="1"/>
  <c r="EI17" i="1"/>
  <c r="EH17" i="1"/>
  <c r="EG17" i="1"/>
  <c r="DZ17" i="1"/>
  <c r="DY17" i="1"/>
  <c r="DX17" i="1"/>
  <c r="CZ17" i="1"/>
  <c r="CY17" i="1"/>
  <c r="BA17" i="1"/>
  <c r="AR17" i="1"/>
  <c r="AV17" i="1" s="1"/>
  <c r="AQ17" i="1"/>
  <c r="AU17" i="1" s="1"/>
  <c r="AJ17" i="1"/>
  <c r="AL17" i="1" s="1"/>
  <c r="FC16" i="1"/>
  <c r="EX16" i="1"/>
  <c r="EW16" i="1"/>
  <c r="ER16" i="1"/>
  <c r="EQ16" i="1"/>
  <c r="EI16" i="1"/>
  <c r="EH16" i="1"/>
  <c r="EG16" i="1"/>
  <c r="DZ16" i="1"/>
  <c r="DY16" i="1"/>
  <c r="DX16" i="1"/>
  <c r="CZ16" i="1"/>
  <c r="CY16" i="1"/>
  <c r="BA16" i="1"/>
  <c r="AR16" i="1"/>
  <c r="AV16" i="1" s="1"/>
  <c r="AQ16" i="1"/>
  <c r="AU16" i="1" s="1"/>
  <c r="AJ16" i="1"/>
  <c r="AL16" i="1" s="1"/>
  <c r="FC15" i="1"/>
  <c r="EX15" i="1"/>
  <c r="EW15" i="1"/>
  <c r="ER15" i="1"/>
  <c r="EQ15" i="1"/>
  <c r="EI15" i="1"/>
  <c r="EH15" i="1"/>
  <c r="EG15" i="1"/>
  <c r="DZ15" i="1"/>
  <c r="DY15" i="1"/>
  <c r="DX15" i="1"/>
  <c r="CZ15" i="1"/>
  <c r="CY15" i="1"/>
  <c r="BA15" i="1"/>
  <c r="AR15" i="1"/>
  <c r="AV15" i="1" s="1"/>
  <c r="AQ15" i="1"/>
  <c r="AU15" i="1" s="1"/>
  <c r="AJ15" i="1"/>
  <c r="AL15" i="1" s="1"/>
  <c r="FC14" i="1"/>
  <c r="EX14" i="1"/>
  <c r="EW14" i="1"/>
  <c r="ER14" i="1"/>
  <c r="EQ14" i="1"/>
  <c r="EI14" i="1"/>
  <c r="EH14" i="1"/>
  <c r="EG14" i="1"/>
  <c r="DZ14" i="1"/>
  <c r="DY14" i="1"/>
  <c r="DX14" i="1"/>
  <c r="CZ14" i="1"/>
  <c r="CY14" i="1"/>
  <c r="BA14" i="1"/>
  <c r="AR14" i="1"/>
  <c r="AV14" i="1" s="1"/>
  <c r="AQ14" i="1"/>
  <c r="AU14" i="1" s="1"/>
  <c r="AJ14" i="1"/>
  <c r="AL14" i="1" s="1"/>
  <c r="FC13" i="1"/>
  <c r="EX13" i="1"/>
  <c r="EW13" i="1"/>
  <c r="ER13" i="1"/>
  <c r="EQ13" i="1"/>
  <c r="EI13" i="1"/>
  <c r="EH13" i="1"/>
  <c r="EG13" i="1"/>
  <c r="DZ13" i="1"/>
  <c r="DY13" i="1"/>
  <c r="DX13" i="1"/>
  <c r="CZ13" i="1"/>
  <c r="CY13" i="1"/>
  <c r="BA13" i="1"/>
  <c r="AR13" i="1"/>
  <c r="AV13" i="1" s="1"/>
  <c r="AQ13" i="1"/>
  <c r="AU13" i="1" s="1"/>
  <c r="AJ13" i="1"/>
  <c r="AL13" i="1" s="1"/>
  <c r="FC12" i="1"/>
  <c r="EX12" i="1"/>
  <c r="EW12" i="1"/>
  <c r="ER12" i="1"/>
  <c r="EQ12" i="1"/>
  <c r="EI12" i="1"/>
  <c r="EH12" i="1"/>
  <c r="EG12" i="1"/>
  <c r="DZ12" i="1"/>
  <c r="DY12" i="1"/>
  <c r="DX12" i="1"/>
  <c r="CZ12" i="1"/>
  <c r="CY12" i="1"/>
  <c r="BA12" i="1"/>
  <c r="AR12" i="1"/>
  <c r="AV12" i="1" s="1"/>
  <c r="AQ12" i="1"/>
  <c r="AU12" i="1" s="1"/>
  <c r="AJ12" i="1"/>
  <c r="AL12" i="1" s="1"/>
  <c r="FC11" i="1"/>
  <c r="EX11" i="1"/>
  <c r="EW11" i="1"/>
  <c r="ER11" i="1"/>
  <c r="EQ11" i="1"/>
  <c r="EI11" i="1"/>
  <c r="EH11" i="1"/>
  <c r="EG11" i="1"/>
  <c r="DZ11" i="1"/>
  <c r="DY11" i="1"/>
  <c r="DX11" i="1"/>
  <c r="CZ11" i="1"/>
  <c r="CY11" i="1"/>
  <c r="BA11" i="1"/>
  <c r="AR11" i="1"/>
  <c r="AV11" i="1" s="1"/>
  <c r="AQ11" i="1"/>
  <c r="AU11" i="1" s="1"/>
  <c r="AJ11" i="1"/>
  <c r="AL11" i="1" s="1"/>
  <c r="FC10" i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K4" i="1" l="1"/>
  <c r="EL22" i="1"/>
  <c r="JO22" i="1" s="1"/>
  <c r="DA15" i="1"/>
  <c r="EZ15" i="1"/>
  <c r="EL25" i="1"/>
  <c r="JO25" i="1" s="1"/>
  <c r="EK6" i="1"/>
  <c r="EJ7" i="1"/>
  <c r="EJ6" i="1"/>
  <c r="EK8" i="1"/>
  <c r="EZ10" i="1"/>
  <c r="DB11" i="1"/>
  <c r="EY19" i="1"/>
  <c r="EK25" i="1"/>
  <c r="EY7" i="1"/>
  <c r="EK11" i="1"/>
  <c r="EY14" i="1"/>
  <c r="EY22" i="1"/>
  <c r="EL9" i="1"/>
  <c r="JO9" i="1" s="1"/>
  <c r="EK12" i="1"/>
  <c r="EZ14" i="1"/>
  <c r="EY21" i="1"/>
  <c r="EJ17" i="1"/>
  <c r="EL23" i="1"/>
  <c r="EK24" i="1"/>
  <c r="EZ11" i="1"/>
  <c r="DB12" i="1"/>
  <c r="EY12" i="1"/>
  <c r="EL13" i="1"/>
  <c r="EL16" i="1"/>
  <c r="JO16" i="1" s="1"/>
  <c r="EZ19" i="1"/>
  <c r="DA6" i="1"/>
  <c r="EY10" i="1"/>
  <c r="EL14" i="1"/>
  <c r="JO14" i="1" s="1"/>
  <c r="EL19" i="1"/>
  <c r="JO19" i="1" s="1"/>
  <c r="EZ5" i="1"/>
  <c r="EY6" i="1"/>
  <c r="EZ7" i="1"/>
  <c r="EJ10" i="1"/>
  <c r="EJ11" i="1"/>
  <c r="EZ12" i="1"/>
  <c r="EK14" i="1"/>
  <c r="EK15" i="1"/>
  <c r="DA17" i="1"/>
  <c r="EL18" i="1"/>
  <c r="JO18" i="1" s="1"/>
  <c r="EZ22" i="1"/>
  <c r="DB25" i="1"/>
  <c r="EY16" i="1"/>
  <c r="EY24" i="1"/>
  <c r="EZ25" i="1"/>
  <c r="DB15" i="1"/>
  <c r="EK16" i="1"/>
  <c r="EL17" i="1"/>
  <c r="JO17" i="1" s="1"/>
  <c r="EK18" i="1"/>
  <c r="EJ21" i="1"/>
  <c r="EY23" i="1"/>
  <c r="EZ6" i="1"/>
  <c r="EZ24" i="1"/>
  <c r="EK5" i="1"/>
  <c r="EZ18" i="1"/>
  <c r="DA12" i="1"/>
  <c r="EJ4" i="1"/>
  <c r="EL7" i="1"/>
  <c r="JO7" i="1" s="1"/>
  <c r="EY11" i="1"/>
  <c r="EY17" i="1"/>
  <c r="EY18" i="1"/>
  <c r="EL21" i="1"/>
  <c r="JO21" i="1" s="1"/>
  <c r="EK7" i="1"/>
  <c r="EY9" i="1"/>
  <c r="EL10" i="1"/>
  <c r="JO10" i="1" s="1"/>
  <c r="EJ15" i="1"/>
  <c r="DA21" i="1"/>
  <c r="EK22" i="1"/>
  <c r="EJ24" i="1"/>
  <c r="EJ5" i="1"/>
  <c r="DB6" i="1"/>
  <c r="EL8" i="1"/>
  <c r="JO8" i="1" s="1"/>
  <c r="EL12" i="1"/>
  <c r="JO12" i="1" s="1"/>
  <c r="EK13" i="1"/>
  <c r="DB22" i="1"/>
  <c r="DA4" i="1"/>
  <c r="DB4" i="1"/>
  <c r="DA7" i="1"/>
  <c r="DB7" i="1"/>
  <c r="DA18" i="1"/>
  <c r="DB18" i="1"/>
  <c r="EK20" i="1"/>
  <c r="EZ21" i="1"/>
  <c r="EJ22" i="1"/>
  <c r="EL11" i="1"/>
  <c r="JO11" i="1" s="1"/>
  <c r="EY25" i="1"/>
  <c r="DB10" i="1"/>
  <c r="DA10" i="1"/>
  <c r="EZ13" i="1"/>
  <c r="EL4" i="1"/>
  <c r="JO4" i="1" s="1"/>
  <c r="DB8" i="1"/>
  <c r="EZ17" i="1"/>
  <c r="DB19" i="1"/>
  <c r="DA19" i="1"/>
  <c r="EY5" i="1"/>
  <c r="EY15" i="1"/>
  <c r="EJ18" i="1"/>
  <c r="EK10" i="1"/>
  <c r="EJ12" i="1"/>
  <c r="DB23" i="1"/>
  <c r="DA23" i="1"/>
  <c r="EZ8" i="1"/>
  <c r="EY13" i="1"/>
  <c r="EL20" i="1"/>
  <c r="JO20" i="1" s="1"/>
  <c r="DA25" i="1"/>
  <c r="EJ8" i="1"/>
  <c r="EZ9" i="1"/>
  <c r="EJ14" i="1"/>
  <c r="EL15" i="1"/>
  <c r="JO15" i="1" s="1"/>
  <c r="EZ4" i="1"/>
  <c r="EJ13" i="1"/>
  <c r="EK17" i="1"/>
  <c r="EJ19" i="1"/>
  <c r="EK21" i="1"/>
  <c r="EJ23" i="1"/>
  <c r="EZ23" i="1"/>
  <c r="EL24" i="1"/>
  <c r="JO24" i="1" s="1"/>
  <c r="EJ25" i="1"/>
  <c r="EL5" i="1"/>
  <c r="JO5" i="1" s="1"/>
  <c r="EL6" i="1"/>
  <c r="JO6" i="1" s="1"/>
  <c r="DA8" i="1"/>
  <c r="EJ9" i="1"/>
  <c r="DB17" i="1"/>
  <c r="EK19" i="1"/>
  <c r="EJ20" i="1"/>
  <c r="EY20" i="1"/>
  <c r="DA22" i="1"/>
  <c r="EK23" i="1"/>
  <c r="DB9" i="1"/>
  <c r="DA9" i="1"/>
  <c r="DB13" i="1"/>
  <c r="DA13" i="1"/>
  <c r="EK9" i="1"/>
  <c r="DB14" i="1"/>
  <c r="DA14" i="1"/>
  <c r="DB16" i="1"/>
  <c r="DA16" i="1"/>
  <c r="EZ20" i="1"/>
  <c r="EY8" i="1"/>
  <c r="DA11" i="1"/>
  <c r="DB20" i="1"/>
  <c r="DA20" i="1"/>
  <c r="DB24" i="1"/>
  <c r="DA24" i="1"/>
  <c r="DB5" i="1"/>
  <c r="DA5" i="1"/>
  <c r="EJ16" i="1"/>
  <c r="EZ16" i="1"/>
  <c r="EY4" i="1"/>
  <c r="DB21" i="1"/>
  <c r="FS12" i="1" l="1"/>
  <c r="FS7" i="1"/>
  <c r="FS11" i="1"/>
  <c r="FS6" i="1"/>
  <c r="FS14" i="1"/>
  <c r="FS23" i="1"/>
  <c r="FS19" i="1"/>
  <c r="FS24" i="1"/>
  <c r="FS8" i="1"/>
  <c r="FS21" i="1"/>
  <c r="FS10" i="1"/>
  <c r="FS18" i="1"/>
  <c r="FS20" i="1"/>
  <c r="FS17" i="1"/>
  <c r="FS5" i="1"/>
  <c r="FS9" i="1"/>
  <c r="FS15" i="1"/>
  <c r="FS13" i="1"/>
  <c r="FS25" i="1"/>
  <c r="FS22" i="1"/>
  <c r="FS16" i="1"/>
  <c r="FS4" i="1"/>
  <c r="JN18" i="1" l="1"/>
  <c r="JZ18" i="1"/>
  <c r="JN16" i="1"/>
  <c r="JZ16" i="1"/>
  <c r="JN25" i="1"/>
  <c r="JZ25" i="1"/>
  <c r="JN5" i="1"/>
  <c r="JZ5" i="1"/>
  <c r="JN10" i="1"/>
  <c r="JZ10" i="1"/>
  <c r="JN19" i="1"/>
  <c r="JZ19" i="1"/>
  <c r="JN23" i="1"/>
  <c r="JZ23" i="1"/>
  <c r="JN7" i="1"/>
  <c r="JZ7" i="1"/>
  <c r="JN22" i="1"/>
  <c r="JZ22" i="1"/>
  <c r="JN17" i="1"/>
  <c r="JZ17" i="1"/>
  <c r="JN8" i="1"/>
  <c r="JZ8" i="1"/>
  <c r="JN13" i="1"/>
  <c r="JZ13" i="1"/>
  <c r="JN6" i="1"/>
  <c r="JZ6" i="1"/>
  <c r="JN12" i="1"/>
  <c r="JZ12" i="1"/>
  <c r="JN4" i="1"/>
  <c r="JZ4" i="1"/>
  <c r="JN21" i="1"/>
  <c r="JZ21" i="1"/>
  <c r="JN15" i="1"/>
  <c r="JZ15" i="1"/>
  <c r="JN24" i="1"/>
  <c r="JZ24" i="1"/>
  <c r="JN14" i="1"/>
  <c r="JZ14" i="1"/>
  <c r="JN11" i="1"/>
  <c r="JZ11" i="1"/>
  <c r="JN9" i="1"/>
  <c r="JZ9" i="1"/>
  <c r="JN20" i="1"/>
  <c r="JZ20" i="1"/>
</calcChain>
</file>

<file path=xl/sharedStrings.xml><?xml version="1.0" encoding="utf-8"?>
<sst xmlns="http://schemas.openxmlformats.org/spreadsheetml/2006/main" count="1029" uniqueCount="845">
  <si>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</si>
  <si>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</si>
  <si>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</si>
  <si>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</si>
  <si>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</si>
  <si>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</si>
  <si>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</si>
  <si>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</si>
  <si>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</si>
  <si>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</si>
  <si>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</si>
  <si>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</si>
  <si>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</si>
  <si>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</si>
  <si>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</si>
  <si>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</si>
  <si>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</si>
  <si>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</si>
  <si>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</si>
  <si>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</si>
  <si>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</si>
  <si>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</si>
  <si>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</si>
  <si>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</si>
  <si>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</si>
  <si>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</si>
  <si>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</si>
  <si>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</si>
  <si>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</si>
  <si>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</si>
  <si>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</si>
  <si>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</si>
  <si>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</si>
  <si>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</si>
  <si>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</si>
  <si>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</si>
  <si>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</si>
  <si>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</si>
  <si>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</si>
  <si>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</si>
  <si>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</si>
  <si>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</si>
  <si>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</si>
  <si>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</si>
  <si>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</si>
  <si>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</si>
  <si>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</si>
  <si>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</si>
  <si>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</si>
  <si>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</si>
  <si>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</si>
  <si>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</si>
  <si>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</si>
  <si>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</si>
  <si>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</si>
  <si>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</si>
  <si>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</si>
  <si>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</si>
  <si>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</si>
  <si>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</si>
  <si>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</si>
  <si>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</si>
  <si>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</si>
  <si>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</si>
  <si>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</si>
  <si>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</si>
  <si>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</si>
  <si>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</si>
  <si>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</si>
  <si>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</si>
  <si>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</si>
  <si>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</si>
  <si>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</si>
  <si>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</si>
  <si>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</si>
  <si>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</si>
  <si>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</si>
  <si>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</si>
  <si>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</si>
  <si>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</si>
  <si>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</si>
  <si>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</si>
  <si>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</si>
  <si>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</si>
  <si>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</si>
  <si>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</si>
  <si>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</si>
  <si>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</si>
  <si>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</si>
  <si>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</si>
  <si>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</si>
  <si>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</si>
  <si>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</si>
  <si>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</si>
  <si>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</si>
  <si>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</si>
  <si>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</si>
  <si>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</si>
  <si>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</si>
  <si>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</si>
  <si>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</si>
  <si>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</si>
  <si>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</si>
  <si>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</si>
  <si>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</si>
  <si>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</si>
  <si>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</si>
  <si>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</si>
  <si>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</si>
  <si>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</si>
  <si>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</si>
  <si>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</si>
  <si>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</si>
  <si>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</si>
  <si>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</si>
  <si>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</si>
  <si>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</si>
  <si>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</si>
  <si>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</si>
  <si>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</si>
  <si>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</si>
  <si>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</si>
  <si>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</si>
  <si>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</si>
  <si>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</si>
  <si>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</si>
  <si>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</si>
  <si>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</si>
  <si>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</si>
  <si>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</si>
  <si>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</si>
  <si>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</si>
  <si>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</si>
  <si>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</si>
  <si>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</si>
  <si>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</si>
  <si>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</si>
  <si>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</si>
  <si>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</si>
  <si>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</si>
  <si>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</si>
  <si>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</si>
  <si>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</si>
  <si>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</si>
  <si>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</si>
  <si>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</si>
  <si>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</si>
  <si>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</si>
  <si>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</si>
  <si>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</si>
  <si>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</si>
  <si>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</si>
  <si>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</si>
  <si>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</si>
  <si>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</si>
  <si>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</si>
  <si>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</si>
  <si>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</si>
  <si>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</si>
  <si>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</si>
  <si>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</si>
  <si>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</si>
  <si>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</si>
  <si>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</si>
  <si>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</si>
  <si>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</si>
  <si>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</si>
  <si>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</si>
  <si>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</si>
  <si>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</si>
  <si>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</si>
  <si>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</si>
  <si>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</si>
  <si>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</si>
  <si>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</si>
  <si>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</si>
  <si>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</si>
  <si>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</si>
  <si>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</si>
  <si>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</si>
  <si>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</si>
  <si>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</si>
  <si>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</si>
  <si>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</si>
  <si>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</si>
  <si>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</si>
  <si>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</si>
  <si>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</si>
  <si>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</si>
  <si>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</si>
  <si>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</si>
  <si>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</si>
  <si>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</si>
  <si>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</si>
  <si>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</si>
  <si>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</si>
  <si>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</si>
  <si>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</si>
  <si>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</si>
  <si>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</si>
  <si>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</si>
  <si>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</si>
  <si>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</si>
  <si>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</si>
  <si>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</si>
  <si>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</si>
  <si>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</si>
  <si>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Jitka</t>
  </si>
  <si>
    <t>Ing.</t>
  </si>
  <si>
    <t>Masarykovo náměstí</t>
  </si>
  <si>
    <t>Odbor výstavby a územního plánování</t>
  </si>
  <si>
    <t>Ing. arch.</t>
  </si>
  <si>
    <t>Pavel</t>
  </si>
  <si>
    <t>územního plánování a stavebního řádu</t>
  </si>
  <si>
    <t>Mírové náměstí</t>
  </si>
  <si>
    <t>odbor výstavby</t>
  </si>
  <si>
    <t>Radim</t>
  </si>
  <si>
    <t>Bc.</t>
  </si>
  <si>
    <t>Zdeněk</t>
  </si>
  <si>
    <t>-</t>
  </si>
  <si>
    <t>Martin</t>
  </si>
  <si>
    <t>Iveta</t>
  </si>
  <si>
    <t>výstavby a územního plánování</t>
  </si>
  <si>
    <t>stavební úřad</t>
  </si>
  <si>
    <t>Věra</t>
  </si>
  <si>
    <t>Marie</t>
  </si>
  <si>
    <t>součást odboru výstavby</t>
  </si>
  <si>
    <t>digitální</t>
  </si>
  <si>
    <t>Mgr.</t>
  </si>
  <si>
    <t>odbor výstavby a územního plánování</t>
  </si>
  <si>
    <t>elektronicky</t>
  </si>
  <si>
    <t>Miroslav</t>
  </si>
  <si>
    <t>žádná</t>
  </si>
  <si>
    <t>oddělení památkové péče</t>
  </si>
  <si>
    <t>Petr</t>
  </si>
  <si>
    <t>odbor stavební úřad</t>
  </si>
  <si>
    <t>územního plánování</t>
  </si>
  <si>
    <t>Náměstí</t>
  </si>
  <si>
    <t>Hana</t>
  </si>
  <si>
    <t>památková péče</t>
  </si>
  <si>
    <t>rozbor udržitelného rozvoje území</t>
  </si>
  <si>
    <t>územního plánování a památkové péče</t>
  </si>
  <si>
    <t>Marta</t>
  </si>
  <si>
    <t>Jaroslav</t>
  </si>
  <si>
    <t>1</t>
  </si>
  <si>
    <t>odbor územního rozvoje</t>
  </si>
  <si>
    <t>Aleš</t>
  </si>
  <si>
    <t>Ivana</t>
  </si>
  <si>
    <t>Eva</t>
  </si>
  <si>
    <t>výstavby</t>
  </si>
  <si>
    <t>úřední deska, internetové stránky</t>
  </si>
  <si>
    <t>Miroslava</t>
  </si>
  <si>
    <t>Zdeňka</t>
  </si>
  <si>
    <t>nám. Míru</t>
  </si>
  <si>
    <t>Územně plánovací činnost</t>
  </si>
  <si>
    <t>Radniční</t>
  </si>
  <si>
    <t>Oddělení úřad územního plánování</t>
  </si>
  <si>
    <t>Marcela</t>
  </si>
  <si>
    <t>odbor územního plánování a stavebního řádu</t>
  </si>
  <si>
    <t>Zuzana</t>
  </si>
  <si>
    <t>bez připomínek</t>
  </si>
  <si>
    <t>setkání starostů ORP</t>
  </si>
  <si>
    <t>Blanka</t>
  </si>
  <si>
    <t>Karel</t>
  </si>
  <si>
    <t>většina</t>
  </si>
  <si>
    <t>Horní náměstí</t>
  </si>
  <si>
    <t>pdf</t>
  </si>
  <si>
    <t>internet</t>
  </si>
  <si>
    <t>územního plánu</t>
  </si>
  <si>
    <t>Kateřina</t>
  </si>
  <si>
    <t>Monika</t>
  </si>
  <si>
    <t>Rostislav</t>
  </si>
  <si>
    <t>Masarykova</t>
  </si>
  <si>
    <t>aktualizace RURU</t>
  </si>
  <si>
    <t>rozšíření programového vybavení</t>
  </si>
  <si>
    <t>Renata</t>
  </si>
  <si>
    <t>Moravskoslezský</t>
  </si>
  <si>
    <t>Městský úřad Bílovec</t>
  </si>
  <si>
    <t>17. listopadu</t>
  </si>
  <si>
    <t>Bílovec</t>
  </si>
  <si>
    <t>y9qbxiy</t>
  </si>
  <si>
    <t>posta@bilovec.cz</t>
  </si>
  <si>
    <t>životního prostředí a územního plánování</t>
  </si>
  <si>
    <t>Vavříková</t>
  </si>
  <si>
    <t>Darja</t>
  </si>
  <si>
    <t>darja.vavrikova@bilovec.cz</t>
  </si>
  <si>
    <t>památková péče, státní správa na úseku odpadového hospodářství, vydávání koordinovaných závazných stanovisek v rámci celého úřadu, rybářské lístky, týrání zvířat, rostlinolékařská péče</t>
  </si>
  <si>
    <t>porady se starosty obcí v ORP Bílovec</t>
  </si>
  <si>
    <t>na webu města, v měsíčníku města ztv. Bíloveckém zpravodaji</t>
  </si>
  <si>
    <t>součást odboru životního prostředí a územního plánování</t>
  </si>
  <si>
    <t>zpracování dat pro aktualizaci ÚAP</t>
  </si>
  <si>
    <t>Městský úřad Bohumín</t>
  </si>
  <si>
    <t>Bohumín</t>
  </si>
  <si>
    <t>u3kbfuf</t>
  </si>
  <si>
    <t>rozvoje a investic</t>
  </si>
  <si>
    <t>Ptošková</t>
  </si>
  <si>
    <t>ptoskova.jitka@mubo.cz</t>
  </si>
  <si>
    <t>rovoje a územního plánování</t>
  </si>
  <si>
    <t>Třaskoš</t>
  </si>
  <si>
    <t>Dalibor</t>
  </si>
  <si>
    <t>traskos.dalibor@mubo.cz</t>
  </si>
  <si>
    <t>ptoskova.jitak@mubo.cz</t>
  </si>
  <si>
    <t>jednnání v zastupitelstvu obce, jednání s určeným zastupitelem, veřejná projednání,</t>
  </si>
  <si>
    <t>webové stránky, úřední deska, místní tisk, místní televize, nástěnka v budově úřadu</t>
  </si>
  <si>
    <t>ORP měl v roce 2011 pouze 2 obce</t>
  </si>
  <si>
    <t>ÚAP - úprava dat</t>
  </si>
  <si>
    <t>80, 82, 94, 95</t>
  </si>
  <si>
    <t>Městský úřad Bruntál</t>
  </si>
  <si>
    <t>Nádražní</t>
  </si>
  <si>
    <t>994/20</t>
  </si>
  <si>
    <t>Bruntál</t>
  </si>
  <si>
    <t>figah6f</t>
  </si>
  <si>
    <t>podatelna@mubruntal.cz</t>
  </si>
  <si>
    <t>Teplíčková</t>
  </si>
  <si>
    <t>Pavla</t>
  </si>
  <si>
    <t>pavla.teplickova@mubruntal.cz</t>
  </si>
  <si>
    <t>Schwarzová</t>
  </si>
  <si>
    <t>Květa</t>
  </si>
  <si>
    <t>kveta.schwarzova@mubruntal.cz</t>
  </si>
  <si>
    <t>územní rozhodování, ohlašování staveb</t>
  </si>
  <si>
    <t>agenda památkové péče</t>
  </si>
  <si>
    <t>agenda přidělování čísel popisných, RÚIAN</t>
  </si>
  <si>
    <t>články na internetových stránkách města, místní tisk</t>
  </si>
  <si>
    <t>neschopnost se sejít v dostatečném počtu</t>
  </si>
  <si>
    <t>zlepšit na úseku ÚAP</t>
  </si>
  <si>
    <t>více informací a řešení společných problémů ORP</t>
  </si>
  <si>
    <t>vybavení kanceláří odpovídajícím nábytkem</t>
  </si>
  <si>
    <t>vykonávání i jiné agendy</t>
  </si>
  <si>
    <t>analytická část ÚAP</t>
  </si>
  <si>
    <t>5,6,7,8,9,10,16,17,18,22,24,41,43,44,45,47,48,49,54,55,56,57,58,59,60,61,62,63,66,67,68,69,70,71,72,73,74,75,85,86,87,89,90,91,92,93,94,95,98,99,103,109,110,111,112,118</t>
  </si>
  <si>
    <t>nedostatečná znalost právních předpisů projektantů</t>
  </si>
  <si>
    <t>Městský úřad Český Těšín</t>
  </si>
  <si>
    <t>náměstí ČSA</t>
  </si>
  <si>
    <t>Český Těšín</t>
  </si>
  <si>
    <t>dicbu92</t>
  </si>
  <si>
    <t>epodatelna@tesin.cz</t>
  </si>
  <si>
    <t>Klimánek</t>
  </si>
  <si>
    <t>klimanek@tesin.cz</t>
  </si>
  <si>
    <t>Siuda</t>
  </si>
  <si>
    <t>siuda@tesin.cz</t>
  </si>
  <si>
    <t>Památková péče</t>
  </si>
  <si>
    <t>Revitalizace povodí Olše</t>
  </si>
  <si>
    <t>Těšínské listy. Těšínské minuty. Regionální tisk. Internetové stránky města.</t>
  </si>
  <si>
    <t>Pro nezájem obce ve správním obvodu.</t>
  </si>
  <si>
    <t>Konání pravidelných metodických dnů k aktuálním problémům při pořizovatelské činnosti. Rychlé a ochotné jednání při řešení problémů.</t>
  </si>
  <si>
    <t>Snaha samosprávy zasahovat do výkonu přenesené působnosti.</t>
  </si>
  <si>
    <t>Proškolení zastupitelů města s problematikou územního plánování.</t>
  </si>
  <si>
    <t>Samostatný odbor územního rozvoje.</t>
  </si>
  <si>
    <t>V digitální i rastrové podobě.</t>
  </si>
  <si>
    <t>Nedostatečná odůvodnění stanovisek dotčených orgánů.</t>
  </si>
  <si>
    <t>Městský úřad Frenštát pod Radhoštěm</t>
  </si>
  <si>
    <t>Frenštát pod Radhoštěm</t>
  </si>
  <si>
    <t>vz9a8t8</t>
  </si>
  <si>
    <t>podatelna@mufrenstat.cz</t>
  </si>
  <si>
    <t>Chromčáková</t>
  </si>
  <si>
    <t>marie.chromcakova@mufrenstat.cz</t>
  </si>
  <si>
    <t>vyjádření ke stavebním řízením</t>
  </si>
  <si>
    <t>zákon o památkové péči</t>
  </si>
  <si>
    <t>setkání se starosty obcí</t>
  </si>
  <si>
    <t>nebylo požadováno</t>
  </si>
  <si>
    <t>výborná spolupráce v rámci konzultačních porad</t>
  </si>
  <si>
    <t>uvítali bychom bezplatnou metodickou pomoc namísto školících seminářů za finanční úhradu</t>
  </si>
  <si>
    <t>častější řešení konkrétních případů v rámci dané metodiky</t>
  </si>
  <si>
    <t>součinnost je na dobré úrovni</t>
  </si>
  <si>
    <t>neúplné programové vybavení</t>
  </si>
  <si>
    <t>je součástí odboru výstavby a územního plánování</t>
  </si>
  <si>
    <t>dobrá spolupráce na odboru</t>
  </si>
  <si>
    <t>technická pomoc, zpracování ÚP</t>
  </si>
  <si>
    <t>WORD</t>
  </si>
  <si>
    <t>16, 17, 22, 61, 62, 63, 64, 68, 70, 73, 74, 80, 81, 82, 106</t>
  </si>
  <si>
    <t>Magistrát města Frýdku-Místku</t>
  </si>
  <si>
    <t>Frýdek-Místek</t>
  </si>
  <si>
    <t>w4wbu9s</t>
  </si>
  <si>
    <t>podatelna@frydekmistek.cz</t>
  </si>
  <si>
    <t>odbor územního rozvoje a stavebního řádu</t>
  </si>
  <si>
    <t>Šabrňák</t>
  </si>
  <si>
    <t>sabrnak.petr@frydekmistek.cz</t>
  </si>
  <si>
    <t>oddělení územního rozvoje</t>
  </si>
  <si>
    <t>Břachová</t>
  </si>
  <si>
    <t>brachova.zuzana@frydekmistek.cz</t>
  </si>
  <si>
    <t>ověřování</t>
  </si>
  <si>
    <t>předávání zkušeností v oblasti pořizování ÚPD, ÚPP</t>
  </si>
  <si>
    <t>internetové stránky města, Zpravodaj rady města, setkání se starosty, články v novinách</t>
  </si>
  <si>
    <t>obce ji nepožadovaly</t>
  </si>
  <si>
    <t>Kladně hodnotíme pravidelné semináře na KÚ. Témata bývají ale dost obecná pro přínos pro pořizovatels. praxi, problém bývá s konkrétními odpověďmi na konkrétní dotazy, častá změna názorů na konkrétní problémy</t>
  </si>
  <si>
    <t>Zlepšení pomoci při řešení konkrétních problémů, podávání odpovědí písemnou formou, nikoli telefonicky.</t>
  </si>
  <si>
    <t>Bylo nám řečeno, když jsme žádali o rady, že máme svůj nadřízený orgán, na který se máme s problémy obracet. Na pořádaných seminářích MMR jsou podávány nezávazné informace, které se nedají aplikovat do poř. praxe. nedostatečná metodická pomoc při pořiz. ÚAP, v případě, že nějaká je, tak přichází pozdě. V praxi pak nepoužitelné.</t>
  </si>
  <si>
    <t>Ochota komunikovat s podřízenými složkami, úřady ÚP. Doporučujeme, aby školení, pořádaná MMR byla pro úředníky Úp zadarmo, problém s financováním na městě, při nedostatku financí se nemůžeme účastnit, nebo jen mizivý počet.</t>
  </si>
  <si>
    <t>Z hlediska nedostatku finančních prostředků máme problém s účastí na školeních, potřebných pro naši poř. praxi.</t>
  </si>
  <si>
    <t>oddělení územního rozvoje při odboru územního rozvoje a stavebního řádu</t>
  </si>
  <si>
    <t>Nemáme se stávajícím začleněním problém.</t>
  </si>
  <si>
    <t>ÚPD ÚPP</t>
  </si>
  <si>
    <t>digitální formou.</t>
  </si>
  <si>
    <t>Problémy se samosprávami obcí s ohledem na změny ve vedení obcí po volbách, nedostatečná odůvodnění svých rozhodnutí v zastupitelstvech (např. při zamítnutí námitek)</t>
  </si>
  <si>
    <t>Městský úřad Frýdlant nad Ostravicí</t>
  </si>
  <si>
    <t>Frýdlant nad Ostravicí</t>
  </si>
  <si>
    <t>7fvbegw</t>
  </si>
  <si>
    <t>posta@frydlantno.cz</t>
  </si>
  <si>
    <t>odbor regionálního rozvoje a stavební úřad</t>
  </si>
  <si>
    <t>Toflová</t>
  </si>
  <si>
    <t>btoflova@frydlantno.cz</t>
  </si>
  <si>
    <t>úřední deska i elektronická internet regionální tisk</t>
  </si>
  <si>
    <t>nezájem ze strany starostů obcí v pbvodu působnosti ORP Frýdlant nad Ostravicí</t>
  </si>
  <si>
    <t>teoretický a akademický přístup, odpovědi všeobecné a nekonkrétní, nekonečné změny právních názorů</t>
  </si>
  <si>
    <t>chybí konkrétní praktické návody</t>
  </si>
  <si>
    <t>v rámci možností malého úřadu, nemožnost spolupráce i nformatikem zaměřeným na GIS</t>
  </si>
  <si>
    <t>vytvoření pozice informatika se zaměřením na GIS</t>
  </si>
  <si>
    <t>úřad územního plánování provádí činnost v rámci odboru regionálního rozvoje a stavebního úřadu</t>
  </si>
  <si>
    <t>zpracování dat a ÚAP</t>
  </si>
  <si>
    <t>více než polovina</t>
  </si>
  <si>
    <t>koncepce dopravní a technické infrastruktury x veřejně prospěšné stavby nedostatečná a nejednoznačná právní úprava nekázeň dotčených orgánů a nepochopení obcí</t>
  </si>
  <si>
    <t>2188 ha</t>
  </si>
  <si>
    <t>Magistrát města Havířova</t>
  </si>
  <si>
    <t>Svornosti</t>
  </si>
  <si>
    <t>86/2</t>
  </si>
  <si>
    <t>7zhb6tn</t>
  </si>
  <si>
    <t>posta@havirov-city.cz</t>
  </si>
  <si>
    <t>Územního rozvoje</t>
  </si>
  <si>
    <t>Mokroš</t>
  </si>
  <si>
    <t>mokros.karel@havirov-city.cz</t>
  </si>
  <si>
    <t>podání návrhu na vložení dat do evidence územně plánovací činnosti</t>
  </si>
  <si>
    <t>asistentka útvaru, vypracování podkladů pro stanoviska, množení písemností, ukládání dokumentů do spisů dle platného spisového a skartačního řádu, vyjádření z územního hlediska, podklady pro koordinovaná stanoviska</t>
  </si>
  <si>
    <t>Pořizování ÚPD - metodické konzultace pro zástupce jednotlivých obcí, pověřené zastupitele a komise - předávány informace o zásadních soudních rozsudcích ve věci územního plánování. Význam ÚAP a jejich využitelnost pro činnost obcí - metodické konzultace pro zástupce jednotlivých obcí</t>
  </si>
  <si>
    <t>ÚAP a jejich použití pro činnost SÚ - metodické konzultace pro SÚ ve správním obvodu a odborem ŽP. Postup při pořizování ÚPD - metodické konzultace s odborem ŽP, dopravy.</t>
  </si>
  <si>
    <t>- prostřednictvím internetových stránek www.havirov-city.cz - informativními dopisy pro starosty obcí - na setkáních se starosty a pověřenými zastupiteli obcí - prostřednictvím veřejně přístupné nástěnky v prostorách úřadu</t>
  </si>
  <si>
    <t>Rozhodnutím porady vedení města Havířova ze dne 6.12.2010 ( pro celé volební období 2010 - 2014). Prohlášení primátora města Havířova ke zřízení Rady obcí pro udržitelný rozvoj předáno KÚ Moravskoslezského kraje dne 13.12.2010</t>
  </si>
  <si>
    <t>-nebyly shledány žádné nedostatky Je prováděna průběžná důsledná kontrola, zda-li SÚ posuzují soulad záměrů zadatelů s vydanou ÚPD.</t>
  </si>
  <si>
    <t>KÚ pořádá průběžné porady pro úřady územního plánování, na kterých jsou podávány informace o problematice rozsudků v oblasti územního plánování a o pořizování ÚPD Krajem. Tyto porady jsou přínosem pro činnost na úseku územního plánování.</t>
  </si>
  <si>
    <t>Metodické materiály, které jsou zveřejňovány na stránkách ÚUR a jejich interpretace na seminářích zaměřených na územně plánovací činnost, jsou obsahově hodnotné a plně využívány při činnosti úřadu územního plánování</t>
  </si>
  <si>
    <t>KÚ by mohly více upozorňovat zástupce obcí na ust. § 55 odst. 3 stavebního zákona a s tím spojené nezákonné požadavky na vymezení nových zastavitelných ploch.</t>
  </si>
  <si>
    <t>Pro výkon státní správy na úseku územního plánování jsou zajištěny ze strany úřadu vyhovující podmínky. Nemáme žádné výhrady.</t>
  </si>
  <si>
    <t>Není důvodu jakýchkoli změn.</t>
  </si>
  <si>
    <t>Dle organizačního řádu Magistrátu města Havířova, který byl schválen dne 21.12.2011 na schůzi Rady města Havířova usnesením č.ZS/26/RMH/2011 je začlenění úřadu územního plánování jako samostatného odboru bez vnitřního členění - odbor územního rozvoje. Náplň odboru: a) státní správa Vykonává přenesenou působnost státní správy v oblasti územního plánování a pořizování územně plánovacích podkladů a územně plánovacích dokumentací pro územní obvod ORP, plní úkoly, které jsou městu svěřeny jako úřadu územního plánování. b) samospráva Vykonává samostatnou působnost na úseku urbanistického a architektonického rozvoje města, v rámci odboru působí hlavní architekt města.</t>
  </si>
  <si>
    <t>Začlenění úřadu územního plánování jako samostatného odboru zajišťuje jeho nezávislost.</t>
  </si>
  <si>
    <t>při pořizování ÚAP- sociodemografické rozbory, posouzení environmentálních témat</t>
  </si>
  <si>
    <t>43, 79, 80, 82, 91, 92, 110, 114</t>
  </si>
  <si>
    <t>Požadavky na vymezení nových zastavitelných ploch, které jsou v rozporu s ust. § 55 ods.3 stavebního zákona</t>
  </si>
  <si>
    <t>Při pořizování ÚAP je nejednotnost používaných datových modelů a formátů vektorových dat pro zpracování sledovaných jevů</t>
  </si>
  <si>
    <t>Městský úřad Hlučín</t>
  </si>
  <si>
    <t>24/23</t>
  </si>
  <si>
    <t>Hlučín</t>
  </si>
  <si>
    <t>mfpbhkb</t>
  </si>
  <si>
    <t>podatelna@hlucin.cz</t>
  </si>
  <si>
    <t>Křižák</t>
  </si>
  <si>
    <t>stavebni@hlucin.cz</t>
  </si>
  <si>
    <t>Kalvarová</t>
  </si>
  <si>
    <t>kalvarova@hlucin.cz</t>
  </si>
  <si>
    <t>Kuchař</t>
  </si>
  <si>
    <t>kuchar@hlucin.cz</t>
  </si>
  <si>
    <t>pořízení UPD, veřejná projednání ÚPD, jednání s určenými zastupiteli</t>
  </si>
  <si>
    <t>Z důvodu pružnějšího a rychlejšího průběhu projednávání územně plánovací dokumentace jednotlivých obcí. Postupně jsme od všech oslovených obcí obdrželi souhlas se zrušením Rady obcí.</t>
  </si>
  <si>
    <t>Pořizovatel nemá jistotu v jednotlivých fázích pořizování, jak přesně postupovat. Bylo by vhodné vytvořit metodiku zahrnující všechny rozporuplné záležitosti, jak postupovat v jednotlivých fázích projednání.</t>
  </si>
  <si>
    <t>Pořizovatel nemá jistotu v jednotlivých fázích pořizování, jak přesně postupovat. Bylo by vhodné vytvořit metodiku zahrnující všechny rozporuplné záležitosti, jak postupovat v jednotlivých fázích projednání včetně výsledků judikatur NSS. ZAčíná v tom být značný zmatek.</t>
  </si>
  <si>
    <t>Jednotnost názorů na jednotlivé problematické části pořizování. Co platí jednou, neplatí podruhé. Resp. co kraj či projektant z jiného kraje, to jiný názor na problematiku.</t>
  </si>
  <si>
    <t>v rámci oddělení spolu s památkovou péčí spadající pod odbor výstavby</t>
  </si>
  <si>
    <t>je zbytečné řešit územní plánování v rámci oddělení</t>
  </si>
  <si>
    <t>zpracování částí ÚP a ÚAP</t>
  </si>
  <si>
    <t>Městský úřad Jablunkov</t>
  </si>
  <si>
    <t>Dukelská</t>
  </si>
  <si>
    <t>Jablunkov</t>
  </si>
  <si>
    <t>dj4bppi</t>
  </si>
  <si>
    <t>posta@jablunkov.cz</t>
  </si>
  <si>
    <t>Niedobová</t>
  </si>
  <si>
    <t>renata.niedobova@jablunkov.cz</t>
  </si>
  <si>
    <t>Mruzková</t>
  </si>
  <si>
    <t>marta.mruzkova@jablunkov.cz</t>
  </si>
  <si>
    <t>zák. 20/1987 Sb. památkový zákon</t>
  </si>
  <si>
    <t>pošta, zastupitelstvo - materiály</t>
  </si>
  <si>
    <t>zák. č. 20/1987 Sb. - památkový zákon</t>
  </si>
  <si>
    <t>Společné jednání ÚP Veřejné projednání ÚP Návrh zadání ÚP</t>
  </si>
  <si>
    <t>veřejná vyhláška</t>
  </si>
  <si>
    <t>nezákonnost nedodržení lhůt</t>
  </si>
  <si>
    <t>průběžná školení, porady</t>
  </si>
  <si>
    <t>porady</t>
  </si>
  <si>
    <t>metodické dny</t>
  </si>
  <si>
    <t>zlepšení techniky</t>
  </si>
  <si>
    <t>vypracování ÚP dokumentace</t>
  </si>
  <si>
    <t>Stanoviska CHKO</t>
  </si>
  <si>
    <t>Magistrát města Karviné</t>
  </si>
  <si>
    <t>Fryštátská</t>
  </si>
  <si>
    <t>72/1</t>
  </si>
  <si>
    <t>Karviná</t>
  </si>
  <si>
    <t>es5bv8q</t>
  </si>
  <si>
    <t>epodatelna@karvina.cz</t>
  </si>
  <si>
    <t>Odbor územního plánování a stavebního řádu (do 31.12.2011)</t>
  </si>
  <si>
    <t>Krupková</t>
  </si>
  <si>
    <t>Libuše</t>
  </si>
  <si>
    <t>libuse.krupkova@karvina.cz</t>
  </si>
  <si>
    <t>oddělení územní</t>
  </si>
  <si>
    <t>Kufa</t>
  </si>
  <si>
    <t>miroslav.kufa@karvina.cz</t>
  </si>
  <si>
    <t>spisová služba</t>
  </si>
  <si>
    <t>Přednášková činnost pro zastupitele obcí.</t>
  </si>
  <si>
    <t>Postupy prací při využívání ÚAP.</t>
  </si>
  <si>
    <t>web stránky, informativní dopisy pro starosty obce, nástěnky v prostorách úřadu, místní tisk</t>
  </si>
  <si>
    <t>Do 31.12.2011 byl součástí Odboru územního plánování a stavebního řádu, nyní od 1.1.2012 Odbor rozvoje</t>
  </si>
  <si>
    <t>Dobrá spolupráce se stavebním úřadem.</t>
  </si>
  <si>
    <t>§55 odst.3</t>
  </si>
  <si>
    <t>Nepřesnost podkladů. Některé podklady jsou vytvořeny dokonce v měřítku 1:50000. Po zobrazení spolu s katastrálním mapou dochází i dezinformaci.</t>
  </si>
  <si>
    <t>Městský úřad Kopřivnice</t>
  </si>
  <si>
    <t>Štefánikova</t>
  </si>
  <si>
    <t>Kopřivnice</t>
  </si>
  <si>
    <t>42bb7zg</t>
  </si>
  <si>
    <t>posta@koprivnice.cz</t>
  </si>
  <si>
    <t>stavebního řádu, územního plánování a památkové péče</t>
  </si>
  <si>
    <t>Fabiánová</t>
  </si>
  <si>
    <t>Šárka</t>
  </si>
  <si>
    <t>sarka.fabianova@koprivnice.cz</t>
  </si>
  <si>
    <t>Bujnošková</t>
  </si>
  <si>
    <t>eva.bujnoskova@koprivnice.cz</t>
  </si>
  <si>
    <t>útvar vydává souhlasy s dělením pozemků</t>
  </si>
  <si>
    <t>semináře pro starosty a zastupitele obcí v rámci ORP</t>
  </si>
  <si>
    <t>krátké seznamovací školení stavebního úřadu při předávání vydané ÚPD; výměna zkušeností se stavebními úřady průběžně dle potřeby</t>
  </si>
  <si>
    <t>internet, místní tisk, ročenka úřadu</t>
  </si>
  <si>
    <t>ORP je svým rozsahem malé a jeho problematika je v jednotlivých obcích známá, starostové se znají a běžně spolu řeší aktuální problémy, rada obcí by znamenala navýšení administrativních činností. ORP pořádá pro starosty pravidelná jednání, Rada obcí by tato setkání dublovala.</t>
  </si>
  <si>
    <t>Jako plus hodnotíme pravidelné porady, jako mínus v čase se měnící výklady k některým problémům (obava zaujmout konkrétní postoj k problémům)</t>
  </si>
  <si>
    <t>Jasnější a o právní předpisy opřené výklady sporných záležitostí.</t>
  </si>
  <si>
    <t>- metodická doporučení MMR jsou ve většině případů (ne vždy) jen soupisem paragrafů s doslovnou citací zákona, bez výkladu, návodu... - nepomohou ÚÚP při pochybnostech o tom, jak daný problém řešit</t>
  </si>
  <si>
    <t>více vysvětlování a rad, méně doslovných citací zákona</t>
  </si>
  <si>
    <t>jako součást odboru stavebního řádu, územního plánování a památkové péče</t>
  </si>
  <si>
    <t>ideální by byl samostatný odbor</t>
  </si>
  <si>
    <t>ArcGIS Publisher</t>
  </si>
  <si>
    <t>nekompetentnost zastupitelstva obce, tlak samosprávy, snaha o ovliňování výsledné podoby územně plánovací dokumentace nad rámec umožňovaný zákonem</t>
  </si>
  <si>
    <t>Městský úřad Kravaře</t>
  </si>
  <si>
    <t>405/43</t>
  </si>
  <si>
    <t>Kravaře</t>
  </si>
  <si>
    <t>iv5bfnz</t>
  </si>
  <si>
    <t>posta@kravare.cz</t>
  </si>
  <si>
    <t>Odbor výstavby, územního plánování a životního prostředí</t>
  </si>
  <si>
    <t>Holeschová</t>
  </si>
  <si>
    <t>jitka.holeschova@kravare.cz</t>
  </si>
  <si>
    <t>školení pro zastupitele</t>
  </si>
  <si>
    <t>nesouhlas některých starostů</t>
  </si>
  <si>
    <t>pokud obdržíme nějaký metodický pokyn, tak pouze v době, kdy je o věci již rozhodnuto např.soudem, metodika tedy ztrácí aktuálnost, přičemž ÚÚP potřebuje metodiku předem</t>
  </si>
  <si>
    <t>rychlejší reakce</t>
  </si>
  <si>
    <t>pozdní metodika</t>
  </si>
  <si>
    <t>rychlejší reakce, konkrétnější řešení</t>
  </si>
  <si>
    <t>lepší informovanost obcí</t>
  </si>
  <si>
    <t>vcelku dobrá vybavenost</t>
  </si>
  <si>
    <t>pořádání odborných seminářů</t>
  </si>
  <si>
    <t>struktura je funkční</t>
  </si>
  <si>
    <t>při poskytování údajů o území pro ÚAP: data někdy neobsahují všechny údaje potřebné pro územní plány (nedokonale vyplněné pasporty)</t>
  </si>
  <si>
    <t>Městský úřad Krnov</t>
  </si>
  <si>
    <t>Hlavní náměstí</t>
  </si>
  <si>
    <t>96/1</t>
  </si>
  <si>
    <t>Krnov</t>
  </si>
  <si>
    <t>epodatelna@mukrnov.cz</t>
  </si>
  <si>
    <t>Odbor regionálního rozvoje</t>
  </si>
  <si>
    <t>Svobodová</t>
  </si>
  <si>
    <t>zsvobodova@mukrnov.cz</t>
  </si>
  <si>
    <t>tři pracovnice vykonávají veškerou agendu na úseku ÚP; jedna z nich je navíc vedoucí odboru - kumulovaná funkce.</t>
  </si>
  <si>
    <t>Každoročně je pořádán seminář pro starosty, stavební úřady a pověřené zastupitele seminář územního plánování, jehož hl. tématem bývá - postup pořizování ÚP - ÚAP - dotační financování ÚP - problematika v rámci pořizování, atd.</t>
  </si>
  <si>
    <t>nejsou orgány s přenesenou působností v oblasti ÚP</t>
  </si>
  <si>
    <t>- úřední desky - místní regionální tisk - účast na zastupitelstvech obcí - webové stránky</t>
  </si>
  <si>
    <t>po projednání nebyl zájem o zřízení Rady obcí</t>
  </si>
  <si>
    <t>úsek územního plánování spadá pod odbor regionálního rozvoje, pod přímé vedení vedoucího odboru,vedoucí odboru je současně pořizovatelem ÚPD</t>
  </si>
  <si>
    <t>odborná pomoc projektantů při pořizování ÚAP-některé dílčí činnnosti, technická pomoc</t>
  </si>
  <si>
    <t>- velký rozsah zastavitelných ploch vyplývající z požadavků obce - soukromý x veřejný zájem - neodůvodnitelná stanoviska DO</t>
  </si>
  <si>
    <t>Městský úřad Nový Jičín</t>
  </si>
  <si>
    <t>Nový Jičín</t>
  </si>
  <si>
    <t>ywmb4nc</t>
  </si>
  <si>
    <t>e-podatelna@novyjicin-town.cz</t>
  </si>
  <si>
    <t>Odbor územního plánování, stavebního řádu a památkové péče</t>
  </si>
  <si>
    <t>Riedlová</t>
  </si>
  <si>
    <t>kriedlova@novyjicin-town.cz</t>
  </si>
  <si>
    <t>Macháčková</t>
  </si>
  <si>
    <t>h.machac@novyjicin-town.cz</t>
  </si>
  <si>
    <t>Vydávání vyjádření z hlediska územně plánovací dokumentace v případech, kdy útvar není dotčeným orgánem</t>
  </si>
  <si>
    <t>besedy a semináře pro starosty a zastupitele jednotivých obcí v rámci ORP</t>
  </si>
  <si>
    <t>výměna zkušeností se stavebními úřady působící naúzemí ORP</t>
  </si>
  <si>
    <t>webové stránky města a obcí, zpravodaj města a místní zpravodaje obcí, místní rozhlas</t>
  </si>
  <si>
    <t>Doposud nebyla potřeba radu zřídit, nebyla řešena témata, která by bylaz hlediska územního plánování v rámci území \orp problematická.</t>
  </si>
  <si>
    <t>měnící se výklady k některým problématikám, obava zaujmout konkrétní postoj ke sporným záležitostem</t>
  </si>
  <si>
    <t>útvar je součástí útvaru územního plánování, stavebního řádu a památkové péče</t>
  </si>
  <si>
    <t>částečně ÚAP</t>
  </si>
  <si>
    <t>PDF, grafickou část je možné navíc prohlížet interaktivně prostřednictvím webové mapové služby - mapový server</t>
  </si>
  <si>
    <t>58, 60, 61, 62, 63, 67, 68, 69, 70, 82</t>
  </si>
  <si>
    <t>rozpor mezi státní správou a samosprávou - snaha o ovliňování výsledné podoby územně plánovací dokumentace nad rámec umožňovaný právními předpisy; nezákonná stanoviska některých dotčených orgánů; nejednoznačnost některých ustanovení stavebního zákona</t>
  </si>
  <si>
    <t>Městský úřad Odry</t>
  </si>
  <si>
    <t>16/25</t>
  </si>
  <si>
    <t>Odry</t>
  </si>
  <si>
    <t>kyebfxv</t>
  </si>
  <si>
    <t>podatelna@odry</t>
  </si>
  <si>
    <t>Pinkasová</t>
  </si>
  <si>
    <t>pinkasova@odry.cz</t>
  </si>
  <si>
    <t>Řešení územně plánovací dokumentace</t>
  </si>
  <si>
    <t>Webové stránky města, zprávy pro zastupitelstva, rady obcí, zpravodaj obce</t>
  </si>
  <si>
    <t>Starosta ORP Odry po dohodě s ostatními obcemi ORP nezřídil radu pro udržitelný rozvoj</t>
  </si>
  <si>
    <t>metodika poskytovaná krajským úřadem je dostačující, pokud je nutná individuální konzultace, pracovníci krajského úřadu MSK ochotně poskytují pomoc</t>
  </si>
  <si>
    <t>metodické podklady, které by jsme uvítali jsou ve zpracování</t>
  </si>
  <si>
    <t>rychlejší zpracování metodiky řešení problematických otázek</t>
  </si>
  <si>
    <t>jako malý úřad obce s rozšířenou působností nemáme takové možnosti pro vybavení stavebního úřadu na úseku územního plánování</t>
  </si>
  <si>
    <t>přesně specifikovat příspěvek státu na výkon veřejné správy na úseku územního plánování, zejména příspěvky na ÚAP(radu obce je jinak velmi obtížné přesvědčit, že tyto prostředky od státu obec dostává)</t>
  </si>
  <si>
    <t>odbor Městského úřadu (oddělení nejsou zřízena)</t>
  </si>
  <si>
    <t>při velikosti úřadu je členění na odbory optimální řešení</t>
  </si>
  <si>
    <t>pořizování grafické části ÚAP, dokumentace územně plánovací dokumentace a územních studií</t>
  </si>
  <si>
    <t>v digitální podobě na CD nosiči</t>
  </si>
  <si>
    <t>problematická komunikace s obcemi při pořizování ÚPD</t>
  </si>
  <si>
    <t>Magistrát města Opavy</t>
  </si>
  <si>
    <t>Opava</t>
  </si>
  <si>
    <t>5eabx4t</t>
  </si>
  <si>
    <t>hlavního architekta a územního plánu</t>
  </si>
  <si>
    <t>Bendík</t>
  </si>
  <si>
    <t>zdenek.bendik@opava-city.cz</t>
  </si>
  <si>
    <t>Pazderová</t>
  </si>
  <si>
    <t>monika.pazderova@opava-city.cz</t>
  </si>
  <si>
    <t>Langerová</t>
  </si>
  <si>
    <t>Lucie</t>
  </si>
  <si>
    <t>lucie.langerova@opava-city.cz</t>
  </si>
  <si>
    <t>jsou to činnosti oddělení památkové péče</t>
  </si>
  <si>
    <t>poradenská a metodická činnost v oblasti územního plánování</t>
  </si>
  <si>
    <t>trvání platnosti územních plánů ve vztahu k zákonu 183/2006 Sb.</t>
  </si>
  <si>
    <t>informce jsou zveřejňována na úřední desce, elektronicky na webu města - dálkový přístup,tiskové zpravodajství města</t>
  </si>
  <si>
    <t>doposud nybyla v území řešena témata , která by byla z hlediska územního plánování v ORP kontraverzní</t>
  </si>
  <si>
    <t>Výrazně dlouhodobý nárůst agendy - posuzování záměrů v území, což omezuje proces pořizování územních plánů a změn.</t>
  </si>
  <si>
    <t>Zvýšení počtu pořizovatelů ÚP.</t>
  </si>
  <si>
    <t>Stávající začlenění odboru hlavního architekta a územního plánu jako samostatného odboru je vyhovující.</t>
  </si>
  <si>
    <t>částečně ÚAP, pořizování územních studií, (dopravní analýzy, jiné technické studie vodohospodářské, posudky vlivu stavby na životní prostředí atd.</t>
  </si>
  <si>
    <t>personální kapacity a vyšší mzdové prostředky</t>
  </si>
  <si>
    <t>41/41</t>
  </si>
  <si>
    <t>Městský úřad Orlová</t>
  </si>
  <si>
    <t>Osvobození</t>
  </si>
  <si>
    <t>Orlová</t>
  </si>
  <si>
    <t>r7qbskc</t>
  </si>
  <si>
    <t>posta@muor.cz</t>
  </si>
  <si>
    <t>Juřicová</t>
  </si>
  <si>
    <t>hana.juricova@muor.cz</t>
  </si>
  <si>
    <t>oddělení územního plánování a rozhodování</t>
  </si>
  <si>
    <t>Grúber</t>
  </si>
  <si>
    <t>ales.gruber@muor.cz</t>
  </si>
  <si>
    <t>Lehotská</t>
  </si>
  <si>
    <t>hana.lehotska@muor.cz</t>
  </si>
  <si>
    <t>nesouhlas obcí se zřízením Rady</t>
  </si>
  <si>
    <t>pravidelné porady pořizovatelů</t>
  </si>
  <si>
    <t>semináře a přednášky ing.arch.Tunky a ing.Sklenáře jsou vždy přínosné</t>
  </si>
  <si>
    <t>vynikající programové vybavení odboru kvalitní pracovní prostředí dobrý pracovní kolektiv</t>
  </si>
  <si>
    <t>samostatné oddělení v rámci odboru výstavby</t>
  </si>
  <si>
    <t>spojení se stavebním úřadem do jednoho odboru</t>
  </si>
  <si>
    <t>vektorová</t>
  </si>
  <si>
    <t>Ostrava</t>
  </si>
  <si>
    <t>Prokešovo náměstí</t>
  </si>
  <si>
    <t>5zubv7w</t>
  </si>
  <si>
    <t>posta@ostrava.cz</t>
  </si>
  <si>
    <t>Útvar hlavního architekta</t>
  </si>
  <si>
    <t>Vltavský</t>
  </si>
  <si>
    <t>Cyril</t>
  </si>
  <si>
    <t>cvltavsky@ostrava.cz</t>
  </si>
  <si>
    <t>urbanistické koncepce</t>
  </si>
  <si>
    <t>Vencelides</t>
  </si>
  <si>
    <t>pvencelides@ostrava.cz</t>
  </si>
  <si>
    <t>Potocký</t>
  </si>
  <si>
    <t>Vojtěch</t>
  </si>
  <si>
    <t>vpotocky@ostrava.cz</t>
  </si>
  <si>
    <t>Ověřování koncepční studie urbanistické, dopravní, architektonické ve vazbě na činnosti samosprávy města a investiční činnosti města</t>
  </si>
  <si>
    <t>V rámci webových stránek města Ostravy, úřední tabule, tisk, média</t>
  </si>
  <si>
    <t>Toť dotaz ne na nás</t>
  </si>
  <si>
    <t>Měly by být tyto porady častěji a věnovat se aktuálním tématům podrobněji a především ve vazbě na praxi nikoliv teorii</t>
  </si>
  <si>
    <t>Konkrétnost, nikoliv teorie</t>
  </si>
  <si>
    <t>Počet školení by mohl být větší</t>
  </si>
  <si>
    <t>Více školení</t>
  </si>
  <si>
    <t>Jednotlivé porady a semináře čistě zamněřit na řešení propbl=mů při pořizování územně plánovacích dokumentací</t>
  </si>
  <si>
    <t>Chod útvaru je zajištěn odborníky na jednotlivých úsecích</t>
  </si>
  <si>
    <t>Prohlubování svých znalostí na školeních</t>
  </si>
  <si>
    <t>Samostatný odbor, který vykonává své činnosti na úseku územního plánování, urbanistické koncepce, památkové péče a koordinovaných stanovisek</t>
  </si>
  <si>
    <t>Útvar vykonává jak činnost na úseku územního plánování, urbanistické koncepce a kordinovaných stanovisek, tak připravuje podklady a vyjádření pro jednotlivé odbory Magistrátu města Ostravy</t>
  </si>
  <si>
    <t>Posouzení vlivů na životní prostředí (SEA), posouzení na udržitelný rozvoj. Odborné profese (řešení technické a dopravní infrastruktury). Zajišťování subdodávek v rámci územně analytických podkladů</t>
  </si>
  <si>
    <t>Problémy v součinnosti s jedním projektantem při zpracování územně plánovací dokumentace</t>
  </si>
  <si>
    <t>Městský úřad Rýmařov</t>
  </si>
  <si>
    <t>Náměstí Míru</t>
  </si>
  <si>
    <t>230/1</t>
  </si>
  <si>
    <t>Rýmařov</t>
  </si>
  <si>
    <t>7zkbugk</t>
  </si>
  <si>
    <t>podatelna@rymarov.cz</t>
  </si>
  <si>
    <t>Pochylová</t>
  </si>
  <si>
    <t>pochylova@rymarov.cz</t>
  </si>
  <si>
    <t>Jagošová</t>
  </si>
  <si>
    <t>jagosova@rymarov.cz</t>
  </si>
  <si>
    <t>postupy při pořizování ÚPD, záměry obcí v ÚAP</t>
  </si>
  <si>
    <t>schůzky se starosty obcí, www stránky, úřední desky</t>
  </si>
  <si>
    <t>po komunálních volbách 2010 nebyla její činnost obnovena</t>
  </si>
  <si>
    <t>informace jsou poskytovány opožděně s časovou prodlevou</t>
  </si>
  <si>
    <t>rychlejší reakce při výkladu jednotlivých problematik, např. na www stránkách otázky a odpovědi</t>
  </si>
  <si>
    <t>výjklady pojmů nebo problematiky přicházejí pozdě (např. VTE v ÚPD, atd.)</t>
  </si>
  <si>
    <t>porady formou workshopů ke konkrétním tematům (např. regulační plány centra města, záplavová území v ÚPD, atd.)</t>
  </si>
  <si>
    <t>chybí kvalitní PC pro ÚAP</t>
  </si>
  <si>
    <t>pořízení viz 189</t>
  </si>
  <si>
    <t>je součástí odboru stavební úřad</t>
  </si>
  <si>
    <t>CD nosič</t>
  </si>
  <si>
    <t>nejednotný výklad pojmů u ploch, vztah k nadřazené ÚPD</t>
  </si>
  <si>
    <t>Městský úřad Třinec</t>
  </si>
  <si>
    <t>Jablunkovská</t>
  </si>
  <si>
    <t>Třinec</t>
  </si>
  <si>
    <t>4anbqsj</t>
  </si>
  <si>
    <t>epodatelna@trinecko.cz</t>
  </si>
  <si>
    <t>stavebního řádu a územního plánování</t>
  </si>
  <si>
    <t>Pindurová</t>
  </si>
  <si>
    <t>vera.pindurova@trinecko.cz</t>
  </si>
  <si>
    <t>odddělení územního plánování</t>
  </si>
  <si>
    <t>Guziur</t>
  </si>
  <si>
    <t>jaroslav.guziur@trinecko.cz</t>
  </si>
  <si>
    <t>Koordinovaná stanoviska MěÚ, vedoucí odboru Pozn. pracovníci vykonávají více činností a např. pro územní studie nejsou vyčleněni zvlášť</t>
  </si>
  <si>
    <t>vedoucí odboru, zákon o obcích - soutěž stavba roku, vyjádření města ke stavbám, spolupráce s jinými odbory</t>
  </si>
  <si>
    <t>seznámení se stavem územněanalytických podkladů po jejich aktualizaci v r. 2010</t>
  </si>
  <si>
    <t>prostřednictvím místního tisku, na webových stránkách města</t>
  </si>
  <si>
    <t>Kladně hodnotíme pravidlené porady i metodickou pomoc v konkrétních případech, negativně hodnotíme změny právního názoru na výklad stavebního zákona a pozdní poskytování metodik.</t>
  </si>
  <si>
    <t>přivítali bychom metodický den na našem úřadě</t>
  </si>
  <si>
    <t>zveřejnění metodiky i vysvětlení zákonů je dostatečné na internetových stránkách</t>
  </si>
  <si>
    <t>vzkaz se týká ÚÚR: aplikace 1000 otázek je neaktuální, dlouhé lhůty na odpovědi</t>
  </si>
  <si>
    <t>nemáme, komunikace probíhá na všech úrovních</t>
  </si>
  <si>
    <t>kvalitnější počítače a software</t>
  </si>
  <si>
    <t>jedná se o odbor stavebního řádu a územního plánování se 2 odděleními</t>
  </si>
  <si>
    <t>Úzká spolupráce se stavením úřadem, rychlost a efektivita</t>
  </si>
  <si>
    <t>Některé obce mají platné ÚP pořízené podle starého zákona a grafické provedení nelze využít pro počítačový program, obce přes upozornění nezačaly pořizovat nové ÚP, v našem ORP ve 3 případech</t>
  </si>
  <si>
    <t>Městský úřad Vítkov</t>
  </si>
  <si>
    <t>náměstí Jana Zajíce</t>
  </si>
  <si>
    <t>Vítkov</t>
  </si>
  <si>
    <t>3seb39i</t>
  </si>
  <si>
    <t>podatelna@vitkov.info</t>
  </si>
  <si>
    <t>Kunzová</t>
  </si>
  <si>
    <t>kunzova@vitkov.info</t>
  </si>
  <si>
    <t>Pracovní schůzky a poradní výbory ohledně zpracování nových ÚPD, veřejná projednání ÚPD, jednání s určenými zastupiteli</t>
  </si>
  <si>
    <t>úřední deska, internetové stránky, zpravodaj města, pravidelné každoroční setkání se starosty</t>
  </si>
  <si>
    <t>nevědomost a nezájem veřejnosti o územní plánování</t>
  </si>
  <si>
    <t>Pořizovatel nemá jistotu přesného postupu v jednotlivých fázích pořizování. Bylo by vhodné vytvořit modelový příklad zahrnující všechny rozporuplné záležitosti, jak přesně postupovat v jednotlivých fázích procesu.</t>
  </si>
  <si>
    <t>Pořizovatel nemá jistotu přesného postupu v jednotlivých fázích pořizování. Bylo by vhodné vytvořit modelový příklad zahrnující všechny rozporuplné záležitosti, jak přesně postupovat v jednotlivých fázích procesu včetně zapracování výsledků judikatur NSS.</t>
  </si>
  <si>
    <t>Sjednotit názory na problematické části pořizování jednotlivých fází.</t>
  </si>
  <si>
    <t>úřad územního plánování je součástí odboru výstavby a územního plánování, který dále vykonává agendu stavebního úřadu, vyvlastňovacího úřadu, orgánu památkové péče a péče o městskou zeleň</t>
  </si>
  <si>
    <t>úřad územního plánování úzce spolupracuje se stavebním úřadem, není důvodné řešit územní plánování v rámci oddělení</t>
  </si>
  <si>
    <t>zpracování územně plánovacích podkladů</t>
  </si>
  <si>
    <t>Statistika - zpracoval a vložil ÚÚR</t>
  </si>
  <si>
    <t>1/1</t>
  </si>
  <si>
    <t>posta@mubo.cz</t>
  </si>
  <si>
    <t>Havířov</t>
  </si>
  <si>
    <t>ndgbdc9</t>
  </si>
  <si>
    <t>69</t>
  </si>
  <si>
    <t>posta@opava-city.cz</t>
  </si>
  <si>
    <t>Magistrát města Ostravy</t>
  </si>
  <si>
    <t>1803/8</t>
  </si>
  <si>
    <t>nebyla zřízena</t>
  </si>
  <si>
    <t>CISORP</t>
  </si>
  <si>
    <t>23, 44, 49, 67, 69, 70, 72, 73, 90, 93, 97, 114, 116</t>
  </si>
  <si>
    <t>47, 70, 79, 80, 91, 92, 110, 112, 114</t>
  </si>
  <si>
    <t>68, 70, 80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</si>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</sst>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17" fontId="24" fillId="0" borderId="2" xfId="0" applyNumberFormat="1" applyFont="1" applyFill="1" applyBorder="1" applyAlignment="1">
      <alignment vertical="top" wrapText="1"/>
    </xf>
    <xf numFmtId="3" fontId="24" fillId="0" borderId="2" xfId="0" applyNumberFormat="1" applyFont="1" applyFill="1" applyBorder="1" applyAlignment="1">
      <alignment vertical="top" wrapText="1"/>
    </xf>
    <xf numFmtId="16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25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3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7" customWidth="1"/>
    <col min="277" max="277" width="17.7109375" style="17" customWidth="1"/>
    <col min="278" max="278" width="14.140625" style="17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3" t="s">
        <v>739</v>
      </c>
      <c r="B1" s="55" t="s">
        <v>0</v>
      </c>
      <c r="C1" s="55" t="s">
        <v>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44"/>
      <c r="AH1" s="55" t="s">
        <v>205</v>
      </c>
      <c r="AI1" s="57"/>
      <c r="AJ1" s="57"/>
      <c r="AK1" s="57"/>
      <c r="AL1" s="60"/>
      <c r="AM1" s="55" t="s">
        <v>34</v>
      </c>
      <c r="AN1" s="59"/>
      <c r="AO1" s="59"/>
      <c r="AP1" s="59"/>
      <c r="AQ1" s="59"/>
      <c r="AR1" s="59"/>
      <c r="AS1" s="59"/>
      <c r="AT1" s="59"/>
      <c r="AU1" s="60"/>
      <c r="AV1" s="60"/>
      <c r="AW1" s="55" t="s">
        <v>41</v>
      </c>
      <c r="AX1" s="59"/>
      <c r="AY1" s="59"/>
      <c r="AZ1" s="59"/>
      <c r="BA1" s="60"/>
      <c r="BB1" s="55" t="s">
        <v>46</v>
      </c>
      <c r="BC1" s="59"/>
      <c r="BD1" s="59"/>
      <c r="BE1" s="59"/>
      <c r="BF1" s="59"/>
      <c r="BG1" s="59"/>
      <c r="BH1" s="59"/>
      <c r="BI1" s="55" t="s">
        <v>54</v>
      </c>
      <c r="BJ1" s="59"/>
      <c r="BK1" s="59"/>
      <c r="BL1" s="55" t="s">
        <v>58</v>
      </c>
      <c r="BM1" s="59"/>
      <c r="BN1" s="59"/>
      <c r="BO1" s="59"/>
      <c r="BP1" s="59"/>
      <c r="BQ1" s="59"/>
      <c r="BR1" s="55" t="s">
        <v>65</v>
      </c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5" t="s">
        <v>67</v>
      </c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5" t="s">
        <v>78</v>
      </c>
      <c r="CQ1" s="59"/>
      <c r="CR1" s="59"/>
      <c r="CS1" s="55" t="s">
        <v>80</v>
      </c>
      <c r="CT1" s="59"/>
      <c r="CU1" s="59"/>
      <c r="CV1" s="55" t="s">
        <v>81</v>
      </c>
      <c r="CW1" s="59"/>
      <c r="CX1" s="59"/>
      <c r="CY1" s="57"/>
      <c r="CZ1" s="61"/>
      <c r="DA1" s="61"/>
      <c r="DB1" s="61"/>
      <c r="DC1" s="55" t="s">
        <v>85</v>
      </c>
      <c r="DD1" s="59"/>
      <c r="DE1" s="59"/>
      <c r="DF1" s="59"/>
      <c r="DG1" s="59"/>
      <c r="DH1" s="59"/>
      <c r="DI1" s="59"/>
      <c r="DJ1" s="55" t="s">
        <v>89</v>
      </c>
      <c r="DK1" s="59"/>
      <c r="DL1" s="59"/>
      <c r="DM1" s="59"/>
      <c r="DN1" s="59"/>
      <c r="DO1" s="55" t="s">
        <v>94</v>
      </c>
      <c r="DP1" s="59"/>
      <c r="DQ1" s="59"/>
      <c r="DR1" s="55" t="s">
        <v>98</v>
      </c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60"/>
      <c r="FT1" s="55" t="s">
        <v>134</v>
      </c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5" t="s">
        <v>155</v>
      </c>
      <c r="GO1" s="59"/>
      <c r="GP1" s="59"/>
      <c r="GQ1" s="59"/>
      <c r="GR1" s="59"/>
      <c r="GS1" s="59"/>
      <c r="GT1" s="59"/>
      <c r="GU1" s="55" t="s">
        <v>163</v>
      </c>
      <c r="GV1" s="59"/>
      <c r="GW1" s="59"/>
      <c r="GX1" s="55" t="s">
        <v>167</v>
      </c>
      <c r="GY1" s="59"/>
      <c r="GZ1" s="59"/>
      <c r="HA1" s="59"/>
      <c r="HB1" s="59"/>
      <c r="HC1" s="59"/>
      <c r="HD1" s="59"/>
      <c r="HE1" s="55" t="s">
        <v>172</v>
      </c>
      <c r="HF1" s="59"/>
      <c r="HG1" s="59"/>
      <c r="HH1" s="59"/>
      <c r="HI1" s="59"/>
      <c r="HJ1" s="55" t="s">
        <v>174</v>
      </c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5" t="s">
        <v>189</v>
      </c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68" t="s">
        <v>729</v>
      </c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28"/>
      <c r="JO1" s="32"/>
      <c r="JP1" s="65" t="s">
        <v>809</v>
      </c>
      <c r="JQ1" s="66"/>
      <c r="JR1" s="67"/>
      <c r="JS1" s="42" t="s">
        <v>814</v>
      </c>
      <c r="JT1" s="62" t="s">
        <v>810</v>
      </c>
      <c r="JU1" s="63"/>
      <c r="JV1" s="64"/>
      <c r="JW1" s="42" t="s">
        <v>815</v>
      </c>
      <c r="JX1" s="42" t="s">
        <v>811</v>
      </c>
      <c r="JY1" s="42" t="s">
        <v>812</v>
      </c>
      <c r="JZ1" s="42" t="s">
        <v>813</v>
      </c>
      <c r="KA1" s="62" t="s">
        <v>816</v>
      </c>
      <c r="KB1" s="64"/>
    </row>
    <row r="2" spans="1:288" ht="306" x14ac:dyDescent="0.25">
      <c r="A2" s="54"/>
      <c r="B2" s="56"/>
      <c r="C2" s="11" t="s">
        <v>2</v>
      </c>
      <c r="D2" s="11" t="s">
        <v>3</v>
      </c>
      <c r="E2" s="9" t="s">
        <v>206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8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772</v>
      </c>
      <c r="AH2" s="11" t="s">
        <v>31</v>
      </c>
      <c r="AI2" s="11" t="s">
        <v>32</v>
      </c>
      <c r="AJ2" s="13" t="s">
        <v>743</v>
      </c>
      <c r="AK2" s="11" t="s">
        <v>33</v>
      </c>
      <c r="AL2" s="13" t="s">
        <v>744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745</v>
      </c>
      <c r="AR2" s="13" t="s">
        <v>746</v>
      </c>
      <c r="AS2" s="11" t="s">
        <v>39</v>
      </c>
      <c r="AT2" s="11" t="s">
        <v>40</v>
      </c>
      <c r="AU2" s="13" t="s">
        <v>747</v>
      </c>
      <c r="AV2" s="13" t="s">
        <v>748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749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775</v>
      </c>
      <c r="BS2" s="11" t="s">
        <v>776</v>
      </c>
      <c r="BT2" s="11" t="s">
        <v>783</v>
      </c>
      <c r="BU2" s="11" t="s">
        <v>777</v>
      </c>
      <c r="BV2" s="11" t="s">
        <v>778</v>
      </c>
      <c r="BW2" s="11" t="s">
        <v>779</v>
      </c>
      <c r="BX2" s="11" t="s">
        <v>780</v>
      </c>
      <c r="BY2" s="11" t="s">
        <v>781</v>
      </c>
      <c r="BZ2" s="11" t="s">
        <v>782</v>
      </c>
      <c r="CA2" s="11" t="s">
        <v>66</v>
      </c>
      <c r="CB2" s="11" t="s">
        <v>784</v>
      </c>
      <c r="CC2" s="11" t="s">
        <v>785</v>
      </c>
      <c r="CD2" s="11" t="s">
        <v>786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750</v>
      </c>
      <c r="CZ2" s="13" t="s">
        <v>751</v>
      </c>
      <c r="DA2" s="13" t="s">
        <v>770</v>
      </c>
      <c r="DB2" s="13" t="s">
        <v>752</v>
      </c>
      <c r="DC2" s="11" t="s">
        <v>787</v>
      </c>
      <c r="DD2" s="11" t="s">
        <v>86</v>
      </c>
      <c r="DE2" s="11" t="s">
        <v>87</v>
      </c>
      <c r="DF2" s="11" t="s">
        <v>788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789</v>
      </c>
      <c r="DO2" s="11" t="s">
        <v>95</v>
      </c>
      <c r="DP2" s="11" t="s">
        <v>96</v>
      </c>
      <c r="DQ2" s="11" t="s">
        <v>97</v>
      </c>
      <c r="DR2" s="11" t="s">
        <v>790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756</v>
      </c>
      <c r="DY2" s="13" t="s">
        <v>757</v>
      </c>
      <c r="DZ2" s="13" t="s">
        <v>758</v>
      </c>
      <c r="EA2" s="11" t="s">
        <v>791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759</v>
      </c>
      <c r="EH2" s="13" t="s">
        <v>760</v>
      </c>
      <c r="EI2" s="13" t="s">
        <v>761</v>
      </c>
      <c r="EJ2" s="13" t="s">
        <v>755</v>
      </c>
      <c r="EK2" s="13" t="s">
        <v>753</v>
      </c>
      <c r="EL2" s="13" t="s">
        <v>754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762</v>
      </c>
      <c r="ER2" s="13" t="s">
        <v>763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764</v>
      </c>
      <c r="EX2" s="13" t="s">
        <v>765</v>
      </c>
      <c r="EY2" s="13" t="s">
        <v>766</v>
      </c>
      <c r="EZ2" s="13" t="s">
        <v>767</v>
      </c>
      <c r="FA2" s="11" t="s">
        <v>117</v>
      </c>
      <c r="FB2" s="11" t="s">
        <v>118</v>
      </c>
      <c r="FC2" s="13" t="s">
        <v>768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769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803</v>
      </c>
      <c r="GY2" s="11" t="s">
        <v>168</v>
      </c>
      <c r="GZ2" s="11" t="s">
        <v>169</v>
      </c>
      <c r="HA2" s="11" t="s">
        <v>804</v>
      </c>
      <c r="HB2" s="11" t="s">
        <v>168</v>
      </c>
      <c r="HC2" s="11" t="s">
        <v>170</v>
      </c>
      <c r="HD2" s="11" t="s">
        <v>171</v>
      </c>
      <c r="HE2" s="11" t="s">
        <v>792</v>
      </c>
      <c r="HF2" s="11" t="s">
        <v>793</v>
      </c>
      <c r="HG2" s="11" t="s">
        <v>794</v>
      </c>
      <c r="HH2" s="11" t="s">
        <v>795</v>
      </c>
      <c r="HI2" s="11" t="s">
        <v>173</v>
      </c>
      <c r="HJ2" s="11" t="s">
        <v>805</v>
      </c>
      <c r="HK2" s="11" t="s">
        <v>168</v>
      </c>
      <c r="HL2" s="11" t="s">
        <v>175</v>
      </c>
      <c r="HM2" s="11" t="s">
        <v>176</v>
      </c>
      <c r="HN2" s="11" t="s">
        <v>806</v>
      </c>
      <c r="HO2" s="11" t="s">
        <v>168</v>
      </c>
      <c r="HP2" s="11" t="s">
        <v>796</v>
      </c>
      <c r="HQ2" s="11" t="s">
        <v>177</v>
      </c>
      <c r="HR2" s="11" t="s">
        <v>807</v>
      </c>
      <c r="HS2" s="11" t="s">
        <v>178</v>
      </c>
      <c r="HT2" s="11" t="s">
        <v>797</v>
      </c>
      <c r="HU2" s="11" t="s">
        <v>798</v>
      </c>
      <c r="HV2" s="11" t="s">
        <v>799</v>
      </c>
      <c r="HW2" s="11" t="s">
        <v>800</v>
      </c>
      <c r="HX2" s="11" t="s">
        <v>801</v>
      </c>
      <c r="HY2" s="11" t="s">
        <v>802</v>
      </c>
      <c r="HZ2" s="11" t="s">
        <v>179</v>
      </c>
      <c r="IA2" s="11" t="s">
        <v>180</v>
      </c>
      <c r="IB2" s="11" t="s">
        <v>181</v>
      </c>
      <c r="IC2" s="11" t="s">
        <v>182</v>
      </c>
      <c r="ID2" s="11" t="s">
        <v>183</v>
      </c>
      <c r="IE2" s="11" t="s">
        <v>184</v>
      </c>
      <c r="IF2" s="11" t="s">
        <v>185</v>
      </c>
      <c r="IG2" s="11" t="s">
        <v>186</v>
      </c>
      <c r="IH2" s="11" t="s">
        <v>187</v>
      </c>
      <c r="II2" s="11" t="s">
        <v>188</v>
      </c>
      <c r="IJ2" s="11" t="s">
        <v>190</v>
      </c>
      <c r="IK2" s="11" t="s">
        <v>191</v>
      </c>
      <c r="IL2" s="11" t="s">
        <v>192</v>
      </c>
      <c r="IM2" s="11" t="s">
        <v>193</v>
      </c>
      <c r="IN2" s="11" t="s">
        <v>194</v>
      </c>
      <c r="IO2" s="11" t="s">
        <v>195</v>
      </c>
      <c r="IP2" s="11" t="s">
        <v>196</v>
      </c>
      <c r="IQ2" s="11" t="s">
        <v>197</v>
      </c>
      <c r="IR2" s="11" t="s">
        <v>198</v>
      </c>
      <c r="IS2" s="11" t="s">
        <v>199</v>
      </c>
      <c r="IT2" s="11" t="s">
        <v>200</v>
      </c>
      <c r="IU2" s="11" t="s">
        <v>201</v>
      </c>
      <c r="IV2" s="11" t="s">
        <v>202</v>
      </c>
      <c r="IW2" s="11" t="s">
        <v>203</v>
      </c>
      <c r="IX2" s="11" t="s">
        <v>204</v>
      </c>
      <c r="IY2" s="16" t="s">
        <v>190</v>
      </c>
      <c r="IZ2" s="16" t="s">
        <v>191</v>
      </c>
      <c r="JA2" s="16" t="s">
        <v>192</v>
      </c>
      <c r="JB2" s="16" t="s">
        <v>193</v>
      </c>
      <c r="JC2" s="16" t="s">
        <v>194</v>
      </c>
      <c r="JD2" s="16" t="s">
        <v>195</v>
      </c>
      <c r="JE2" s="16" t="s">
        <v>196</v>
      </c>
      <c r="JF2" s="16" t="s">
        <v>197</v>
      </c>
      <c r="JG2" s="16" t="s">
        <v>198</v>
      </c>
      <c r="JH2" s="16" t="s">
        <v>199</v>
      </c>
      <c r="JI2" s="16" t="s">
        <v>200</v>
      </c>
      <c r="JJ2" s="16" t="s">
        <v>201</v>
      </c>
      <c r="JK2" s="16" t="s">
        <v>202</v>
      </c>
      <c r="JL2" s="16" t="s">
        <v>203</v>
      </c>
      <c r="JM2" s="16" t="s">
        <v>204</v>
      </c>
      <c r="JN2" s="47" t="s">
        <v>771</v>
      </c>
      <c r="JO2" s="31" t="s">
        <v>808</v>
      </c>
      <c r="JP2" s="47" t="s">
        <v>842</v>
      </c>
      <c r="JQ2" s="47" t="s">
        <v>843</v>
      </c>
      <c r="JR2" s="48" t="s">
        <v>844</v>
      </c>
      <c r="JS2" s="47" t="s">
        <v>817</v>
      </c>
      <c r="JT2" s="47" t="s">
        <v>839</v>
      </c>
      <c r="JU2" s="47" t="s">
        <v>840</v>
      </c>
      <c r="JV2" s="48" t="s">
        <v>829</v>
      </c>
      <c r="JW2" s="47" t="s">
        <v>818</v>
      </c>
      <c r="JX2" s="49" t="s">
        <v>819</v>
      </c>
      <c r="JY2" s="49" t="s">
        <v>820</v>
      </c>
      <c r="JZ2" s="50" t="s">
        <v>821</v>
      </c>
      <c r="KA2" s="47" t="s">
        <v>830</v>
      </c>
      <c r="KB2" s="48" t="s">
        <v>841</v>
      </c>
    </row>
    <row r="3" spans="1:288" s="3" customFormat="1" ht="38.25" x14ac:dyDescent="0.25">
      <c r="A3" s="45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29" t="s">
        <v>831</v>
      </c>
      <c r="JO3" s="29" t="s">
        <v>832</v>
      </c>
      <c r="JP3" s="29" t="s">
        <v>834</v>
      </c>
      <c r="JQ3" s="40" t="s">
        <v>833</v>
      </c>
      <c r="JR3" s="40" t="s">
        <v>835</v>
      </c>
      <c r="JS3" s="29" t="s">
        <v>827</v>
      </c>
      <c r="JT3" s="29" t="s">
        <v>836</v>
      </c>
      <c r="JU3" s="29" t="s">
        <v>826</v>
      </c>
      <c r="JV3" s="40" t="s">
        <v>837</v>
      </c>
      <c r="JW3" s="29" t="s">
        <v>825</v>
      </c>
      <c r="JX3" s="29" t="s">
        <v>828</v>
      </c>
      <c r="JY3" s="29" t="s">
        <v>824</v>
      </c>
      <c r="JZ3" s="29" t="s">
        <v>838</v>
      </c>
      <c r="KA3" s="29" t="s">
        <v>823</v>
      </c>
      <c r="KB3" s="29" t="s">
        <v>822</v>
      </c>
    </row>
    <row r="4" spans="1:288" s="8" customFormat="1" ht="63.75" x14ac:dyDescent="0.25">
      <c r="A4" s="4">
        <v>8101</v>
      </c>
      <c r="B4" s="15" t="s">
        <v>276</v>
      </c>
      <c r="C4" s="15" t="s">
        <v>277</v>
      </c>
      <c r="D4" s="15" t="s">
        <v>278</v>
      </c>
      <c r="E4" s="19">
        <v>411</v>
      </c>
      <c r="F4" s="15" t="s">
        <v>279</v>
      </c>
      <c r="G4" s="15">
        <v>74301</v>
      </c>
      <c r="H4" s="15" t="s">
        <v>280</v>
      </c>
      <c r="I4" s="15" t="s">
        <v>281</v>
      </c>
      <c r="J4" s="15" t="s">
        <v>282</v>
      </c>
      <c r="K4" s="15" t="s">
        <v>283</v>
      </c>
      <c r="L4" s="15" t="s">
        <v>284</v>
      </c>
      <c r="M4" s="15" t="s">
        <v>208</v>
      </c>
      <c r="N4" s="15">
        <v>556414213</v>
      </c>
      <c r="O4" s="15" t="s">
        <v>285</v>
      </c>
      <c r="P4" s="21" t="s">
        <v>219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 t="s">
        <v>283</v>
      </c>
      <c r="AC4" s="15" t="s">
        <v>284</v>
      </c>
      <c r="AD4" s="15" t="s">
        <v>208</v>
      </c>
      <c r="AE4" s="15">
        <v>556414213</v>
      </c>
      <c r="AF4" s="15" t="s">
        <v>285</v>
      </c>
      <c r="AG4" s="26" t="s">
        <v>774</v>
      </c>
      <c r="AH4" s="15">
        <v>2</v>
      </c>
      <c r="AI4" s="15">
        <v>0</v>
      </c>
      <c r="AJ4" s="20">
        <f t="shared" ref="AJ4:AJ11" si="0">SUM(AH4:AI4)</f>
        <v>2</v>
      </c>
      <c r="AK4" s="15">
        <v>0</v>
      </c>
      <c r="AL4" s="20">
        <f t="shared" ref="AL4:AL11" si="1">SUM(AJ4:AK4)</f>
        <v>2</v>
      </c>
      <c r="AM4" s="15">
        <v>2</v>
      </c>
      <c r="AN4" s="26">
        <v>2</v>
      </c>
      <c r="AO4" s="15">
        <v>0.6</v>
      </c>
      <c r="AP4" s="26">
        <v>0.6</v>
      </c>
      <c r="AQ4" s="20">
        <f t="shared" ref="AQ4:AQ16" si="2">SUM(AM4,AO4)</f>
        <v>2.6</v>
      </c>
      <c r="AR4" s="26">
        <f t="shared" ref="AR4:AR17" si="3">SUM(AN4,AP4)</f>
        <v>2.6</v>
      </c>
      <c r="AS4" s="15">
        <v>0</v>
      </c>
      <c r="AT4" s="26">
        <v>0</v>
      </c>
      <c r="AU4" s="20">
        <f t="shared" ref="AU4:AU11" si="4">SUM(AQ4,AS4)</f>
        <v>2.6</v>
      </c>
      <c r="AV4" s="20">
        <f t="shared" ref="AV4:AV11" si="5">SUM(AR4,AT4)</f>
        <v>2.6</v>
      </c>
      <c r="AW4" s="15">
        <v>0</v>
      </c>
      <c r="AX4" s="15">
        <v>1</v>
      </c>
      <c r="AY4" s="15">
        <v>1</v>
      </c>
      <c r="AZ4" s="15">
        <v>0</v>
      </c>
      <c r="BA4" s="20">
        <f t="shared" ref="BA4:BA11" si="6">SUM(AW4:AZ4)</f>
        <v>2</v>
      </c>
      <c r="BB4" s="15">
        <v>0</v>
      </c>
      <c r="BC4" s="15">
        <v>0</v>
      </c>
      <c r="BD4" s="15">
        <v>0</v>
      </c>
      <c r="BE4" s="15">
        <v>1</v>
      </c>
      <c r="BF4" s="15">
        <v>1</v>
      </c>
      <c r="BG4" s="15">
        <v>0</v>
      </c>
      <c r="BH4" s="15">
        <v>0</v>
      </c>
      <c r="BI4" s="15">
        <v>0</v>
      </c>
      <c r="BJ4" s="15">
        <v>2</v>
      </c>
      <c r="BK4" s="15">
        <v>0</v>
      </c>
      <c r="BL4" s="15">
        <v>0</v>
      </c>
      <c r="BM4" s="15">
        <v>0</v>
      </c>
      <c r="BN4" s="15">
        <v>0</v>
      </c>
      <c r="BO4" s="15">
        <v>1</v>
      </c>
      <c r="BP4" s="15">
        <v>1</v>
      </c>
      <c r="BQ4" s="15">
        <v>0</v>
      </c>
      <c r="BR4" s="15">
        <v>0</v>
      </c>
      <c r="BS4" s="15">
        <v>0</v>
      </c>
      <c r="BT4" s="15">
        <v>5</v>
      </c>
      <c r="BU4" s="15">
        <v>1</v>
      </c>
      <c r="BV4" s="15">
        <v>0</v>
      </c>
      <c r="BW4" s="15">
        <v>1</v>
      </c>
      <c r="BX4" s="15">
        <v>0</v>
      </c>
      <c r="BY4" s="15">
        <v>0</v>
      </c>
      <c r="BZ4" s="15">
        <v>0</v>
      </c>
      <c r="CA4" s="15">
        <v>0.1</v>
      </c>
      <c r="CB4" s="15">
        <v>1</v>
      </c>
      <c r="CC4" s="15">
        <v>0</v>
      </c>
      <c r="CD4" s="15">
        <v>1</v>
      </c>
      <c r="CE4" s="15">
        <v>0.1</v>
      </c>
      <c r="CF4" s="15">
        <v>0.25</v>
      </c>
      <c r="CG4" s="15">
        <v>0.05</v>
      </c>
      <c r="CH4" s="15">
        <v>0.05</v>
      </c>
      <c r="CI4" s="15">
        <v>0.05</v>
      </c>
      <c r="CJ4" s="15">
        <v>0</v>
      </c>
      <c r="CK4" s="15">
        <v>0</v>
      </c>
      <c r="CL4" s="15">
        <v>0.05</v>
      </c>
      <c r="CM4" s="15">
        <v>1.4</v>
      </c>
      <c r="CN4" s="15" t="s">
        <v>286</v>
      </c>
      <c r="CO4" s="15">
        <v>0.05</v>
      </c>
      <c r="CP4" s="15">
        <v>0</v>
      </c>
      <c r="CQ4" s="15">
        <v>0</v>
      </c>
      <c r="CR4" s="15"/>
      <c r="CS4" s="15">
        <v>0</v>
      </c>
      <c r="CT4" s="15">
        <v>0</v>
      </c>
      <c r="CU4" s="15">
        <v>0</v>
      </c>
      <c r="CV4" s="15">
        <v>0.3</v>
      </c>
      <c r="CW4" s="15">
        <v>0</v>
      </c>
      <c r="CX4" s="15">
        <v>0.3</v>
      </c>
      <c r="CY4" s="26">
        <f t="shared" ref="CY4:CY11" si="7">SUM(CE4:CJ4,CL4:CM4,CO4,CV4)</f>
        <v>2.2999999999999998</v>
      </c>
      <c r="CZ4" s="26">
        <f t="shared" ref="CZ4:CZ15" si="8">SUM(CP4:CQ4,CW4)</f>
        <v>0</v>
      </c>
      <c r="DA4" s="26">
        <f t="shared" ref="DA4:DA11" si="9">SUM(CY4:CZ4)</f>
        <v>2.2999999999999998</v>
      </c>
      <c r="DB4" s="20">
        <f t="shared" ref="DB4:DB11" si="10">SUM(CS4:CT4,CX4,CY4:CZ4)</f>
        <v>2.5999999999999996</v>
      </c>
      <c r="DC4" s="15">
        <v>1</v>
      </c>
      <c r="DD4" s="15">
        <v>2</v>
      </c>
      <c r="DE4" s="15" t="s">
        <v>287</v>
      </c>
      <c r="DF4" s="15">
        <v>0</v>
      </c>
      <c r="DG4" s="15">
        <v>0</v>
      </c>
      <c r="DH4" s="15"/>
      <c r="DI4" s="15" t="s">
        <v>288</v>
      </c>
      <c r="DJ4" s="15" t="s">
        <v>738</v>
      </c>
      <c r="DK4" s="15"/>
      <c r="DL4" s="15">
        <v>0</v>
      </c>
      <c r="DM4" s="15">
        <v>0</v>
      </c>
      <c r="DN4" s="15">
        <v>0</v>
      </c>
      <c r="DO4" s="15">
        <v>0</v>
      </c>
      <c r="DP4" s="15">
        <v>0</v>
      </c>
      <c r="DQ4" s="15"/>
      <c r="DR4" s="15">
        <v>0</v>
      </c>
      <c r="DS4" s="15">
        <v>0</v>
      </c>
      <c r="DT4" s="15">
        <v>1</v>
      </c>
      <c r="DU4" s="15">
        <v>2</v>
      </c>
      <c r="DV4" s="15">
        <v>0</v>
      </c>
      <c r="DW4" s="15">
        <v>3</v>
      </c>
      <c r="DX4" s="20">
        <f t="shared" ref="DX4:DX11" si="11">SUM(DR4,DU4)</f>
        <v>2</v>
      </c>
      <c r="DY4" s="20">
        <f t="shared" ref="DY4:DY11" si="12">SUM(DS4,DV4)</f>
        <v>0</v>
      </c>
      <c r="DZ4" s="20">
        <f t="shared" ref="DZ4:DZ11" si="13">SUM(DT4,DW4)</f>
        <v>4</v>
      </c>
      <c r="EA4" s="15">
        <v>1</v>
      </c>
      <c r="EB4" s="15">
        <v>0</v>
      </c>
      <c r="EC4" s="15">
        <v>1</v>
      </c>
      <c r="ED4" s="15">
        <v>6</v>
      </c>
      <c r="EE4" s="15">
        <v>0</v>
      </c>
      <c r="EF4" s="15">
        <v>1</v>
      </c>
      <c r="EG4" s="20">
        <f t="shared" ref="EG4:EG11" si="14">SUM(EA4,ED4)</f>
        <v>7</v>
      </c>
      <c r="EH4" s="20">
        <f t="shared" ref="EH4:EH11" si="15">SUM(EB4,EE4)</f>
        <v>0</v>
      </c>
      <c r="EI4" s="20">
        <f t="shared" ref="EI4:EI11" si="16">SUM(EC4,EF4)</f>
        <v>2</v>
      </c>
      <c r="EJ4" s="20">
        <f t="shared" ref="EJ4:EJ11" si="17">SUM(DX4,EG4)</f>
        <v>9</v>
      </c>
      <c r="EK4" s="20">
        <f t="shared" ref="EK4:EK11" si="18">SUM(DY4,EH4)</f>
        <v>0</v>
      </c>
      <c r="EL4" s="20">
        <f t="shared" ref="EL4:EL11" si="19">SUM(DZ4,EI4)</f>
        <v>6</v>
      </c>
      <c r="EM4" s="15">
        <v>3</v>
      </c>
      <c r="EN4" s="15">
        <v>0</v>
      </c>
      <c r="EO4" s="15">
        <v>2</v>
      </c>
      <c r="EP4" s="15">
        <v>0</v>
      </c>
      <c r="EQ4" s="20">
        <f t="shared" ref="EQ4:EQ11" si="20">SUM(EM4,EO4)</f>
        <v>5</v>
      </c>
      <c r="ER4" s="20">
        <f t="shared" ref="ER4:ER11" si="21">SUM(EN4,EP4)</f>
        <v>0</v>
      </c>
      <c r="ES4" s="15">
        <v>2</v>
      </c>
      <c r="ET4" s="15">
        <v>0</v>
      </c>
      <c r="EU4" s="15">
        <v>4</v>
      </c>
      <c r="EV4" s="15">
        <v>0</v>
      </c>
      <c r="EW4" s="20">
        <f t="shared" ref="EW4:EW11" si="22">SUM(ES4,EU4)</f>
        <v>6</v>
      </c>
      <c r="EX4" s="20" t="e">
        <f>SUM(#REF!,#REF!)</f>
        <v>#REF!</v>
      </c>
      <c r="EY4" s="20">
        <f t="shared" ref="EY4:EY11" si="23">SUM(EQ4,EW4)</f>
        <v>11</v>
      </c>
      <c r="EZ4" s="20" t="e">
        <f t="shared" ref="EZ4:EZ11" si="24">SUM(ER4,EX4)</f>
        <v>#REF!</v>
      </c>
      <c r="FA4" s="15">
        <v>0</v>
      </c>
      <c r="FB4" s="15">
        <v>0</v>
      </c>
      <c r="FC4" s="20">
        <f t="shared" ref="FC4:FC11" si="25">SUM(FA4:FB4)</f>
        <v>0</v>
      </c>
      <c r="FD4" s="15">
        <v>2</v>
      </c>
      <c r="FE4" s="15">
        <v>0</v>
      </c>
      <c r="FF4" s="15">
        <v>0</v>
      </c>
      <c r="FG4" s="15">
        <v>0</v>
      </c>
      <c r="FH4" s="15">
        <v>2</v>
      </c>
      <c r="FI4" s="15">
        <v>0</v>
      </c>
      <c r="FJ4" s="15">
        <v>5</v>
      </c>
      <c r="FK4" s="15">
        <v>10</v>
      </c>
      <c r="FL4" s="15">
        <v>0</v>
      </c>
      <c r="FM4" s="15">
        <v>2</v>
      </c>
      <c r="FN4" s="15">
        <v>2</v>
      </c>
      <c r="FO4" s="15">
        <v>2</v>
      </c>
      <c r="FP4" s="15">
        <v>0</v>
      </c>
      <c r="FQ4" s="15">
        <v>400</v>
      </c>
      <c r="FR4" s="15">
        <v>96</v>
      </c>
      <c r="FS4" s="20" t="e">
        <f t="shared" ref="FS4:FS11" si="26">SUM(EJ4:EK4,EY4:EZ4,FC4,FN4)</f>
        <v>#REF!</v>
      </c>
      <c r="FT4" s="15">
        <v>0</v>
      </c>
      <c r="FU4" s="15">
        <v>0</v>
      </c>
      <c r="FV4" s="15">
        <v>0</v>
      </c>
      <c r="FW4" s="15">
        <v>0</v>
      </c>
      <c r="FX4" s="15">
        <v>0</v>
      </c>
      <c r="FY4" s="15">
        <v>0</v>
      </c>
      <c r="FZ4" s="15">
        <v>0</v>
      </c>
      <c r="GA4" s="15">
        <v>0</v>
      </c>
      <c r="GB4" s="15">
        <v>0</v>
      </c>
      <c r="GC4" s="15">
        <v>0</v>
      </c>
      <c r="GD4" s="15">
        <v>0</v>
      </c>
      <c r="GE4" s="15">
        <v>0</v>
      </c>
      <c r="GF4" s="15">
        <v>0</v>
      </c>
      <c r="GG4" s="15">
        <v>0</v>
      </c>
      <c r="GH4" s="15">
        <v>0</v>
      </c>
      <c r="GI4" s="15">
        <v>0</v>
      </c>
      <c r="GJ4" s="15">
        <v>0</v>
      </c>
      <c r="GK4" s="15">
        <v>0</v>
      </c>
      <c r="GL4" s="15">
        <v>0</v>
      </c>
      <c r="GM4" s="15">
        <v>0</v>
      </c>
      <c r="GN4" s="15">
        <v>2</v>
      </c>
      <c r="GO4" s="15">
        <v>2</v>
      </c>
      <c r="GP4" s="15">
        <v>0</v>
      </c>
      <c r="GQ4" s="15">
        <v>0</v>
      </c>
      <c r="GR4" s="15">
        <v>0</v>
      </c>
      <c r="GS4" s="15">
        <v>0</v>
      </c>
      <c r="GT4" s="15">
        <v>0</v>
      </c>
      <c r="GU4" s="15">
        <v>0</v>
      </c>
      <c r="GV4" s="15">
        <v>0</v>
      </c>
      <c r="GW4" s="15">
        <v>0</v>
      </c>
      <c r="GX4" s="15">
        <v>3</v>
      </c>
      <c r="GY4" s="15">
        <v>0</v>
      </c>
      <c r="GZ4" s="15">
        <v>0</v>
      </c>
      <c r="HA4" s="15">
        <v>5</v>
      </c>
      <c r="HB4" s="15">
        <v>0</v>
      </c>
      <c r="HC4" s="15">
        <v>0</v>
      </c>
      <c r="HD4" s="15">
        <v>0</v>
      </c>
      <c r="HE4" s="15">
        <v>1</v>
      </c>
      <c r="HF4" s="15">
        <v>1</v>
      </c>
      <c r="HG4" s="15">
        <v>0</v>
      </c>
      <c r="HH4" s="15">
        <v>0</v>
      </c>
      <c r="HI4" s="15">
        <v>0</v>
      </c>
      <c r="HJ4" s="15">
        <v>1</v>
      </c>
      <c r="HK4" s="15">
        <v>0</v>
      </c>
      <c r="HL4" s="15">
        <v>0</v>
      </c>
      <c r="HM4" s="15" t="s">
        <v>289</v>
      </c>
      <c r="HN4" s="15">
        <v>1</v>
      </c>
      <c r="HO4" s="15">
        <v>0</v>
      </c>
      <c r="HP4" s="15">
        <v>1</v>
      </c>
      <c r="HQ4" s="15" t="s">
        <v>290</v>
      </c>
      <c r="HR4" s="15">
        <v>1</v>
      </c>
      <c r="HS4" s="15" t="s">
        <v>266</v>
      </c>
      <c r="HT4" s="15">
        <v>0</v>
      </c>
      <c r="HU4" s="15">
        <v>0</v>
      </c>
      <c r="HV4" s="15">
        <v>1</v>
      </c>
      <c r="HW4" s="15">
        <v>0</v>
      </c>
      <c r="HX4" s="15">
        <v>0</v>
      </c>
      <c r="HY4" s="15">
        <v>0</v>
      </c>
      <c r="HZ4" s="15">
        <v>0</v>
      </c>
      <c r="IA4" s="15">
        <v>0</v>
      </c>
      <c r="IB4" s="15">
        <v>0</v>
      </c>
      <c r="IC4" s="15">
        <v>1</v>
      </c>
      <c r="ID4" s="15">
        <v>6</v>
      </c>
      <c r="IE4" s="15">
        <v>0</v>
      </c>
      <c r="IF4" s="15">
        <v>0</v>
      </c>
      <c r="IG4" s="15">
        <v>0</v>
      </c>
      <c r="IH4" s="15">
        <v>0</v>
      </c>
      <c r="II4" s="15">
        <v>0</v>
      </c>
      <c r="IJ4" s="15">
        <v>25798</v>
      </c>
      <c r="IK4" s="15">
        <v>16235</v>
      </c>
      <c r="IL4" s="15">
        <v>7519</v>
      </c>
      <c r="IM4" s="15">
        <v>3887</v>
      </c>
      <c r="IN4" s="15">
        <v>3</v>
      </c>
      <c r="IO4" s="15">
        <v>2</v>
      </c>
      <c r="IP4" s="15">
        <v>12</v>
      </c>
      <c r="IQ4" s="15">
        <v>12</v>
      </c>
      <c r="IR4" s="15">
        <v>6</v>
      </c>
      <c r="IS4" s="15">
        <v>12</v>
      </c>
      <c r="IT4" s="15">
        <v>0</v>
      </c>
      <c r="IU4" s="15">
        <v>6</v>
      </c>
      <c r="IV4" s="22">
        <v>0.5</v>
      </c>
      <c r="IW4" s="22">
        <v>1</v>
      </c>
      <c r="IX4" s="22">
        <v>1</v>
      </c>
      <c r="IY4" s="46">
        <v>25953</v>
      </c>
      <c r="IZ4" s="7">
        <v>162.34834699999999</v>
      </c>
      <c r="JA4" s="46">
        <v>7535</v>
      </c>
      <c r="JB4" s="7">
        <v>38.872444999999999</v>
      </c>
      <c r="JC4" s="46">
        <v>3</v>
      </c>
      <c r="JD4" s="46">
        <v>2</v>
      </c>
      <c r="JE4" s="46">
        <v>12</v>
      </c>
      <c r="JF4" s="46">
        <v>5</v>
      </c>
      <c r="JG4" s="46">
        <v>6</v>
      </c>
      <c r="JH4" s="46">
        <v>11</v>
      </c>
      <c r="JI4" s="46">
        <v>0</v>
      </c>
      <c r="JJ4" s="46">
        <v>41.666666666666671</v>
      </c>
      <c r="JK4" s="46">
        <v>44.483052235819812</v>
      </c>
      <c r="JL4" s="46">
        <v>91.666666666666657</v>
      </c>
      <c r="JM4" s="46">
        <v>90.229868493825819</v>
      </c>
      <c r="JN4" s="34" t="e">
        <f t="shared" ref="JN4:JN25" si="27">FS4/CF4</f>
        <v>#REF!</v>
      </c>
      <c r="JO4" s="30">
        <f t="shared" ref="JO4:JO12" si="28">EL4/CG4</f>
        <v>120</v>
      </c>
      <c r="JP4" s="36">
        <v>1</v>
      </c>
      <c r="JQ4" s="33">
        <f t="shared" ref="JQ4:JQ11" si="29">AH4+AI4+AK4</f>
        <v>2</v>
      </c>
      <c r="JR4" s="35">
        <f t="shared" ref="JR4:JR25" si="30">JQ4-JP4</f>
        <v>1</v>
      </c>
      <c r="JS4" s="37">
        <f t="shared" ref="JS4:JS11" si="31">JH4</f>
        <v>11</v>
      </c>
      <c r="JT4" s="39">
        <v>90.229868493825819</v>
      </c>
      <c r="JU4" s="39">
        <f t="shared" ref="JU4:JU11" si="32">JM4</f>
        <v>90.229868493825819</v>
      </c>
      <c r="JV4" s="41">
        <f t="shared" ref="JV4:JV11" si="33">JU4-JT4</f>
        <v>0</v>
      </c>
      <c r="JW4" s="37">
        <f t="shared" ref="JW4:JW11" si="34">JE4</f>
        <v>12</v>
      </c>
      <c r="JX4" s="38">
        <v>5</v>
      </c>
      <c r="JY4" s="36">
        <v>5</v>
      </c>
      <c r="JZ4" s="52" t="e">
        <f t="shared" ref="JZ4:JZ11" si="35">FS4/AR4</f>
        <v>#REF!</v>
      </c>
      <c r="KA4" s="36">
        <f t="shared" ref="KA4:KA11" si="36">IB4+IC4</f>
        <v>1</v>
      </c>
      <c r="KB4" s="51">
        <f>FL4/FJ4*100</f>
        <v>0</v>
      </c>
    </row>
    <row r="5" spans="1:288" s="8" customFormat="1" ht="25.5" x14ac:dyDescent="0.25">
      <c r="A5" s="4">
        <v>8102</v>
      </c>
      <c r="B5" s="15" t="s">
        <v>276</v>
      </c>
      <c r="C5" s="15" t="s">
        <v>291</v>
      </c>
      <c r="D5" s="15" t="s">
        <v>272</v>
      </c>
      <c r="E5" s="19">
        <v>158</v>
      </c>
      <c r="F5" s="15" t="s">
        <v>292</v>
      </c>
      <c r="G5" s="15">
        <v>73581</v>
      </c>
      <c r="H5" s="15" t="s">
        <v>293</v>
      </c>
      <c r="I5" s="15" t="s">
        <v>731</v>
      </c>
      <c r="J5" s="15" t="s">
        <v>294</v>
      </c>
      <c r="K5" s="15" t="s">
        <v>295</v>
      </c>
      <c r="L5" s="15" t="s">
        <v>207</v>
      </c>
      <c r="M5" s="15" t="s">
        <v>208</v>
      </c>
      <c r="N5" s="15">
        <v>596092242</v>
      </c>
      <c r="O5" s="15" t="s">
        <v>296</v>
      </c>
      <c r="P5" s="15" t="s">
        <v>297</v>
      </c>
      <c r="Q5" s="15" t="s">
        <v>298</v>
      </c>
      <c r="R5" s="15" t="s">
        <v>299</v>
      </c>
      <c r="S5" s="15" t="s">
        <v>208</v>
      </c>
      <c r="T5" s="15">
        <v>596092147</v>
      </c>
      <c r="U5" s="15" t="s">
        <v>300</v>
      </c>
      <c r="V5" s="15"/>
      <c r="W5" s="15"/>
      <c r="X5" s="15"/>
      <c r="Y5" s="15"/>
      <c r="Z5" s="15"/>
      <c r="AA5" s="15"/>
      <c r="AB5" s="15" t="s">
        <v>295</v>
      </c>
      <c r="AC5" s="15" t="s">
        <v>207</v>
      </c>
      <c r="AD5" s="15" t="s">
        <v>208</v>
      </c>
      <c r="AE5" s="15">
        <v>596092242</v>
      </c>
      <c r="AF5" s="15" t="s">
        <v>301</v>
      </c>
      <c r="AG5" s="26" t="s">
        <v>774</v>
      </c>
      <c r="AH5" s="15">
        <v>2</v>
      </c>
      <c r="AI5" s="15">
        <v>1</v>
      </c>
      <c r="AJ5" s="20">
        <f t="shared" si="0"/>
        <v>3</v>
      </c>
      <c r="AK5" s="15">
        <v>0</v>
      </c>
      <c r="AL5" s="20">
        <f t="shared" si="1"/>
        <v>3</v>
      </c>
      <c r="AM5" s="15">
        <v>3</v>
      </c>
      <c r="AN5" s="26">
        <v>2</v>
      </c>
      <c r="AO5" s="15">
        <v>3</v>
      </c>
      <c r="AP5" s="26">
        <v>1</v>
      </c>
      <c r="AQ5" s="20">
        <f t="shared" si="2"/>
        <v>6</v>
      </c>
      <c r="AR5" s="26">
        <f t="shared" si="3"/>
        <v>3</v>
      </c>
      <c r="AS5" s="15">
        <v>0</v>
      </c>
      <c r="AT5" s="15">
        <v>0</v>
      </c>
      <c r="AU5" s="20">
        <f t="shared" si="4"/>
        <v>6</v>
      </c>
      <c r="AV5" s="26">
        <f t="shared" si="5"/>
        <v>3</v>
      </c>
      <c r="AW5" s="15">
        <v>0</v>
      </c>
      <c r="AX5" s="15">
        <v>2</v>
      </c>
      <c r="AY5" s="15">
        <v>0</v>
      </c>
      <c r="AZ5" s="15">
        <v>1</v>
      </c>
      <c r="BA5" s="20">
        <f t="shared" si="6"/>
        <v>3</v>
      </c>
      <c r="BB5" s="15">
        <v>0</v>
      </c>
      <c r="BC5" s="15">
        <v>0</v>
      </c>
      <c r="BD5" s="15">
        <v>0</v>
      </c>
      <c r="BE5" s="15">
        <v>0</v>
      </c>
      <c r="BF5" s="15">
        <v>3</v>
      </c>
      <c r="BG5" s="15">
        <v>0</v>
      </c>
      <c r="BH5" s="15">
        <v>0</v>
      </c>
      <c r="BI5" s="15">
        <v>1</v>
      </c>
      <c r="BJ5" s="15">
        <v>1</v>
      </c>
      <c r="BK5" s="15">
        <v>1</v>
      </c>
      <c r="BL5" s="15">
        <v>0</v>
      </c>
      <c r="BM5" s="15">
        <v>0</v>
      </c>
      <c r="BN5" s="15">
        <v>0</v>
      </c>
      <c r="BO5" s="15">
        <v>3</v>
      </c>
      <c r="BP5" s="15">
        <v>0</v>
      </c>
      <c r="BQ5" s="15">
        <v>0</v>
      </c>
      <c r="BR5" s="15">
        <v>1</v>
      </c>
      <c r="BS5" s="15">
        <v>0</v>
      </c>
      <c r="BT5" s="15">
        <v>4</v>
      </c>
      <c r="BU5" s="15">
        <v>1</v>
      </c>
      <c r="BV5" s="15">
        <v>0</v>
      </c>
      <c r="BW5" s="15">
        <v>1</v>
      </c>
      <c r="BX5" s="15">
        <v>0</v>
      </c>
      <c r="BY5" s="15">
        <v>0</v>
      </c>
      <c r="BZ5" s="15">
        <v>0</v>
      </c>
      <c r="CA5" s="15">
        <v>0.2</v>
      </c>
      <c r="CB5" s="15">
        <v>1</v>
      </c>
      <c r="CC5" s="15">
        <v>0</v>
      </c>
      <c r="CD5" s="15">
        <v>1</v>
      </c>
      <c r="CE5" s="15">
        <v>0.2</v>
      </c>
      <c r="CF5" s="15">
        <v>0.6</v>
      </c>
      <c r="CG5" s="15">
        <v>0.1</v>
      </c>
      <c r="CH5" s="15">
        <v>0.5</v>
      </c>
      <c r="CI5" s="15">
        <v>0.1</v>
      </c>
      <c r="CJ5" s="15">
        <v>0</v>
      </c>
      <c r="CK5" s="15">
        <v>0</v>
      </c>
      <c r="CL5" s="15">
        <v>0</v>
      </c>
      <c r="CM5" s="15">
        <v>0</v>
      </c>
      <c r="CN5" s="15">
        <v>0</v>
      </c>
      <c r="CO5" s="15">
        <v>1</v>
      </c>
      <c r="CP5" s="15">
        <v>1</v>
      </c>
      <c r="CQ5" s="15">
        <v>0</v>
      </c>
      <c r="CR5" s="15"/>
      <c r="CS5" s="15">
        <v>0</v>
      </c>
      <c r="CT5" s="15">
        <v>0</v>
      </c>
      <c r="CU5" s="15">
        <v>0</v>
      </c>
      <c r="CV5" s="15">
        <v>1.2</v>
      </c>
      <c r="CW5" s="15">
        <v>0.3</v>
      </c>
      <c r="CX5" s="15">
        <v>0</v>
      </c>
      <c r="CY5" s="26">
        <f t="shared" si="7"/>
        <v>3.7</v>
      </c>
      <c r="CZ5" s="26">
        <f t="shared" si="8"/>
        <v>1.3</v>
      </c>
      <c r="DA5" s="26">
        <f t="shared" si="9"/>
        <v>5</v>
      </c>
      <c r="DB5" s="26">
        <f t="shared" si="10"/>
        <v>5</v>
      </c>
      <c r="DC5" s="15">
        <v>1</v>
      </c>
      <c r="DD5" s="15">
        <v>10</v>
      </c>
      <c r="DE5" s="15" t="s">
        <v>302</v>
      </c>
      <c r="DF5" s="15">
        <v>0</v>
      </c>
      <c r="DG5" s="15">
        <v>0</v>
      </c>
      <c r="DH5" s="15"/>
      <c r="DI5" s="15" t="s">
        <v>303</v>
      </c>
      <c r="DJ5" s="15" t="s">
        <v>738</v>
      </c>
      <c r="DK5" s="15" t="s">
        <v>304</v>
      </c>
      <c r="DL5" s="15">
        <v>0</v>
      </c>
      <c r="DM5" s="15">
        <v>0</v>
      </c>
      <c r="DN5" s="15"/>
      <c r="DO5" s="15">
        <v>1</v>
      </c>
      <c r="DP5" s="15">
        <v>1</v>
      </c>
      <c r="DQ5" s="15"/>
      <c r="DR5" s="15">
        <v>0</v>
      </c>
      <c r="DS5" s="15">
        <v>0</v>
      </c>
      <c r="DT5" s="15">
        <v>0</v>
      </c>
      <c r="DU5" s="15">
        <v>0</v>
      </c>
      <c r="DV5" s="15">
        <v>0</v>
      </c>
      <c r="DW5" s="15">
        <v>0</v>
      </c>
      <c r="DX5" s="20">
        <f t="shared" si="11"/>
        <v>0</v>
      </c>
      <c r="DY5" s="20">
        <f t="shared" si="12"/>
        <v>0</v>
      </c>
      <c r="DZ5" s="20">
        <f t="shared" si="13"/>
        <v>0</v>
      </c>
      <c r="EA5" s="15">
        <v>1</v>
      </c>
      <c r="EB5" s="15">
        <v>0</v>
      </c>
      <c r="EC5" s="15">
        <v>0</v>
      </c>
      <c r="ED5" s="15">
        <v>1</v>
      </c>
      <c r="EE5" s="15">
        <v>0</v>
      </c>
      <c r="EF5" s="15">
        <v>0</v>
      </c>
      <c r="EG5" s="20">
        <f t="shared" si="14"/>
        <v>2</v>
      </c>
      <c r="EH5" s="20">
        <f t="shared" si="15"/>
        <v>0</v>
      </c>
      <c r="EI5" s="20">
        <f t="shared" si="16"/>
        <v>0</v>
      </c>
      <c r="EJ5" s="20">
        <f t="shared" si="17"/>
        <v>2</v>
      </c>
      <c r="EK5" s="20">
        <f t="shared" si="18"/>
        <v>0</v>
      </c>
      <c r="EL5" s="20">
        <f t="shared" si="19"/>
        <v>0</v>
      </c>
      <c r="EM5" s="15">
        <v>0</v>
      </c>
      <c r="EN5" s="15">
        <v>1</v>
      </c>
      <c r="EO5" s="15">
        <v>0</v>
      </c>
      <c r="EP5" s="15">
        <v>0</v>
      </c>
      <c r="EQ5" s="20">
        <f t="shared" si="20"/>
        <v>0</v>
      </c>
      <c r="ER5" s="20">
        <f t="shared" si="21"/>
        <v>1</v>
      </c>
      <c r="ES5" s="15">
        <v>1</v>
      </c>
      <c r="ET5" s="15">
        <v>0</v>
      </c>
      <c r="EU5" s="15">
        <v>2</v>
      </c>
      <c r="EV5" s="15">
        <v>0</v>
      </c>
      <c r="EW5" s="20">
        <f t="shared" si="22"/>
        <v>3</v>
      </c>
      <c r="EX5" s="20" t="e">
        <f>SUM(#REF!,#REF!)</f>
        <v>#REF!</v>
      </c>
      <c r="EY5" s="20">
        <f t="shared" si="23"/>
        <v>3</v>
      </c>
      <c r="EZ5" s="20" t="e">
        <f t="shared" si="24"/>
        <v>#REF!</v>
      </c>
      <c r="FA5" s="15">
        <v>0</v>
      </c>
      <c r="FB5" s="15">
        <v>0</v>
      </c>
      <c r="FC5" s="20">
        <f t="shared" si="25"/>
        <v>0</v>
      </c>
      <c r="FD5" s="15">
        <v>0</v>
      </c>
      <c r="FE5" s="15">
        <v>4</v>
      </c>
      <c r="FF5" s="15">
        <v>0</v>
      </c>
      <c r="FG5" s="15">
        <v>0</v>
      </c>
      <c r="FH5" s="15">
        <v>0</v>
      </c>
      <c r="FI5" s="15">
        <v>0</v>
      </c>
      <c r="FJ5" s="15">
        <v>0</v>
      </c>
      <c r="FK5" s="15">
        <v>2</v>
      </c>
      <c r="FL5" s="15">
        <v>0</v>
      </c>
      <c r="FM5" s="15">
        <v>0</v>
      </c>
      <c r="FN5" s="15">
        <v>0</v>
      </c>
      <c r="FO5" s="15">
        <v>0</v>
      </c>
      <c r="FP5" s="15">
        <v>0</v>
      </c>
      <c r="FQ5" s="15">
        <v>72</v>
      </c>
      <c r="FR5" s="15">
        <v>5</v>
      </c>
      <c r="FS5" s="20" t="e">
        <f t="shared" si="26"/>
        <v>#REF!</v>
      </c>
      <c r="FT5" s="15">
        <v>0</v>
      </c>
      <c r="FU5" s="15">
        <v>0</v>
      </c>
      <c r="FV5" s="15">
        <v>0</v>
      </c>
      <c r="FW5" s="15">
        <v>0</v>
      </c>
      <c r="FX5" s="15">
        <v>0</v>
      </c>
      <c r="FY5" s="15">
        <v>0</v>
      </c>
      <c r="FZ5" s="15">
        <v>0</v>
      </c>
      <c r="GA5" s="15">
        <v>0</v>
      </c>
      <c r="GB5" s="15">
        <v>0</v>
      </c>
      <c r="GC5" s="15">
        <v>0</v>
      </c>
      <c r="GD5" s="15">
        <v>0</v>
      </c>
      <c r="GE5" s="15">
        <v>0</v>
      </c>
      <c r="GF5" s="15">
        <v>0</v>
      </c>
      <c r="GG5" s="15">
        <v>0</v>
      </c>
      <c r="GH5" s="15">
        <v>0</v>
      </c>
      <c r="GI5" s="15">
        <v>0</v>
      </c>
      <c r="GJ5" s="15">
        <v>0</v>
      </c>
      <c r="GK5" s="15">
        <v>0</v>
      </c>
      <c r="GL5" s="15">
        <v>0</v>
      </c>
      <c r="GM5" s="15">
        <v>0</v>
      </c>
      <c r="GN5" s="15">
        <v>0</v>
      </c>
      <c r="GO5" s="15">
        <v>0</v>
      </c>
      <c r="GP5" s="15">
        <v>0</v>
      </c>
      <c r="GQ5" s="15">
        <v>0</v>
      </c>
      <c r="GR5" s="15">
        <v>0</v>
      </c>
      <c r="GS5" s="15">
        <v>0</v>
      </c>
      <c r="GT5" s="15">
        <v>0</v>
      </c>
      <c r="GU5" s="15">
        <v>0</v>
      </c>
      <c r="GV5" s="15">
        <v>0</v>
      </c>
      <c r="GW5" s="15">
        <v>0</v>
      </c>
      <c r="GX5" s="15">
        <v>1</v>
      </c>
      <c r="GY5" s="15">
        <v>0</v>
      </c>
      <c r="GZ5" s="15">
        <v>0</v>
      </c>
      <c r="HA5" s="15">
        <v>1</v>
      </c>
      <c r="HB5" s="15">
        <v>0</v>
      </c>
      <c r="HC5" s="15">
        <v>0</v>
      </c>
      <c r="HD5" s="15">
        <v>0</v>
      </c>
      <c r="HE5" s="15">
        <v>1</v>
      </c>
      <c r="HF5" s="15">
        <v>1</v>
      </c>
      <c r="HG5" s="15">
        <v>1</v>
      </c>
      <c r="HH5" s="15"/>
      <c r="HI5" s="15">
        <v>0</v>
      </c>
      <c r="HJ5" s="15">
        <v>1</v>
      </c>
      <c r="HK5" s="15">
        <v>0</v>
      </c>
      <c r="HL5" s="15">
        <v>0</v>
      </c>
      <c r="HM5" s="15"/>
      <c r="HN5" s="15">
        <v>1</v>
      </c>
      <c r="HO5" s="15">
        <v>0</v>
      </c>
      <c r="HP5" s="15">
        <v>1</v>
      </c>
      <c r="HQ5" s="15" t="s">
        <v>305</v>
      </c>
      <c r="HR5" s="15">
        <v>1</v>
      </c>
      <c r="HS5" s="15"/>
      <c r="HT5" s="15">
        <v>1</v>
      </c>
      <c r="HU5" s="15">
        <v>0</v>
      </c>
      <c r="HV5" s="15">
        <v>1</v>
      </c>
      <c r="HW5" s="15">
        <v>1</v>
      </c>
      <c r="HX5" s="15">
        <v>1</v>
      </c>
      <c r="HY5" s="15">
        <v>0</v>
      </c>
      <c r="HZ5" s="15">
        <v>3</v>
      </c>
      <c r="IA5" s="15" t="s">
        <v>306</v>
      </c>
      <c r="IB5" s="15">
        <v>0</v>
      </c>
      <c r="IC5" s="15">
        <v>0</v>
      </c>
      <c r="ID5" s="15">
        <v>0</v>
      </c>
      <c r="IE5" s="15">
        <v>0</v>
      </c>
      <c r="IF5" s="15">
        <v>0</v>
      </c>
      <c r="IG5" s="15">
        <v>0</v>
      </c>
      <c r="IH5" s="15">
        <v>0</v>
      </c>
      <c r="II5" s="15">
        <v>0</v>
      </c>
      <c r="IJ5" s="15">
        <v>29500</v>
      </c>
      <c r="IK5" s="15">
        <v>48</v>
      </c>
      <c r="IL5" s="15">
        <v>22500</v>
      </c>
      <c r="IM5" s="15">
        <v>31</v>
      </c>
      <c r="IN5" s="15">
        <v>2</v>
      </c>
      <c r="IO5" s="15">
        <v>0</v>
      </c>
      <c r="IP5" s="15">
        <v>2</v>
      </c>
      <c r="IQ5" s="15">
        <v>0</v>
      </c>
      <c r="IR5" s="15">
        <v>2</v>
      </c>
      <c r="IS5" s="15">
        <v>2</v>
      </c>
      <c r="IT5" s="15">
        <v>0</v>
      </c>
      <c r="IU5" s="15">
        <v>0</v>
      </c>
      <c r="IV5" s="15">
        <v>0</v>
      </c>
      <c r="IW5" s="15">
        <v>1</v>
      </c>
      <c r="IX5" s="22">
        <v>1</v>
      </c>
      <c r="IY5" s="46">
        <v>29750</v>
      </c>
      <c r="IZ5" s="7">
        <v>48.049223000000005</v>
      </c>
      <c r="JA5" s="46">
        <v>22631</v>
      </c>
      <c r="JB5" s="7">
        <v>31.028227999999999</v>
      </c>
      <c r="JC5" s="46">
        <v>2</v>
      </c>
      <c r="JD5" s="46">
        <v>1</v>
      </c>
      <c r="JE5" s="46">
        <v>2</v>
      </c>
      <c r="JF5" s="46"/>
      <c r="JG5" s="46">
        <v>2</v>
      </c>
      <c r="JH5" s="46">
        <v>2</v>
      </c>
      <c r="JI5" s="46">
        <v>0</v>
      </c>
      <c r="JJ5" s="46">
        <v>0</v>
      </c>
      <c r="JK5" s="46">
        <v>0</v>
      </c>
      <c r="JL5" s="46">
        <v>100</v>
      </c>
      <c r="JM5" s="46">
        <v>100.00182521161685</v>
      </c>
      <c r="JN5" s="34" t="e">
        <f t="shared" si="27"/>
        <v>#REF!</v>
      </c>
      <c r="JO5" s="30">
        <f t="shared" si="28"/>
        <v>0</v>
      </c>
      <c r="JP5" s="36">
        <v>3</v>
      </c>
      <c r="JQ5" s="33">
        <f t="shared" si="29"/>
        <v>3</v>
      </c>
      <c r="JR5" s="35">
        <f t="shared" si="30"/>
        <v>0</v>
      </c>
      <c r="JS5" s="37">
        <f t="shared" si="31"/>
        <v>2</v>
      </c>
      <c r="JT5" s="39">
        <v>100.00182521161685</v>
      </c>
      <c r="JU5" s="39">
        <f t="shared" si="32"/>
        <v>100.00182521161685</v>
      </c>
      <c r="JV5" s="41">
        <f t="shared" si="33"/>
        <v>0</v>
      </c>
      <c r="JW5" s="37">
        <f t="shared" si="34"/>
        <v>2</v>
      </c>
      <c r="JX5" s="38">
        <v>5</v>
      </c>
      <c r="JY5" s="36">
        <v>4</v>
      </c>
      <c r="JZ5" s="52" t="e">
        <f t="shared" si="35"/>
        <v>#REF!</v>
      </c>
      <c r="KA5" s="36">
        <f t="shared" si="36"/>
        <v>0</v>
      </c>
      <c r="KB5" s="51">
        <v>0</v>
      </c>
    </row>
    <row r="6" spans="1:288" s="8" customFormat="1" ht="63.75" x14ac:dyDescent="0.25">
      <c r="A6" s="4">
        <v>8103</v>
      </c>
      <c r="B6" s="15" t="s">
        <v>276</v>
      </c>
      <c r="C6" s="15" t="s">
        <v>307</v>
      </c>
      <c r="D6" s="15" t="s">
        <v>308</v>
      </c>
      <c r="E6" s="19" t="s">
        <v>309</v>
      </c>
      <c r="F6" s="15" t="s">
        <v>310</v>
      </c>
      <c r="G6" s="15">
        <v>79201</v>
      </c>
      <c r="H6" s="15" t="s">
        <v>311</v>
      </c>
      <c r="I6" s="15" t="s">
        <v>312</v>
      </c>
      <c r="J6" s="15" t="s">
        <v>222</v>
      </c>
      <c r="K6" s="15" t="s">
        <v>313</v>
      </c>
      <c r="L6" s="15" t="s">
        <v>314</v>
      </c>
      <c r="M6" s="15" t="s">
        <v>208</v>
      </c>
      <c r="N6" s="15">
        <v>554706252</v>
      </c>
      <c r="O6" s="15" t="s">
        <v>315</v>
      </c>
      <c r="P6" s="15" t="s">
        <v>241</v>
      </c>
      <c r="Q6" s="15" t="s">
        <v>316</v>
      </c>
      <c r="R6" s="15" t="s">
        <v>317</v>
      </c>
      <c r="S6" s="15" t="s">
        <v>208</v>
      </c>
      <c r="T6" s="15">
        <v>554706262</v>
      </c>
      <c r="U6" s="15" t="s">
        <v>318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26" t="s">
        <v>774</v>
      </c>
      <c r="AH6" s="15">
        <v>3</v>
      </c>
      <c r="AI6" s="15">
        <v>2</v>
      </c>
      <c r="AJ6" s="20">
        <f t="shared" si="0"/>
        <v>5</v>
      </c>
      <c r="AK6" s="15">
        <v>0</v>
      </c>
      <c r="AL6" s="20">
        <f t="shared" si="1"/>
        <v>5</v>
      </c>
      <c r="AM6" s="15">
        <v>4</v>
      </c>
      <c r="AN6" s="26">
        <v>3</v>
      </c>
      <c r="AO6" s="15">
        <v>0.5</v>
      </c>
      <c r="AP6" s="26">
        <v>1.5</v>
      </c>
      <c r="AQ6" s="20">
        <f t="shared" si="2"/>
        <v>4.5</v>
      </c>
      <c r="AR6" s="26">
        <f t="shared" si="3"/>
        <v>4.5</v>
      </c>
      <c r="AS6" s="15">
        <v>0</v>
      </c>
      <c r="AT6" s="26">
        <v>0</v>
      </c>
      <c r="AU6" s="20">
        <f t="shared" si="4"/>
        <v>4.5</v>
      </c>
      <c r="AV6" s="26">
        <f t="shared" si="5"/>
        <v>4.5</v>
      </c>
      <c r="AW6" s="15">
        <v>0</v>
      </c>
      <c r="AX6" s="15">
        <v>2</v>
      </c>
      <c r="AY6" s="15">
        <v>1</v>
      </c>
      <c r="AZ6" s="15">
        <v>0</v>
      </c>
      <c r="BA6" s="20">
        <f t="shared" si="6"/>
        <v>3</v>
      </c>
      <c r="BB6" s="15">
        <v>0</v>
      </c>
      <c r="BC6" s="15">
        <v>1</v>
      </c>
      <c r="BD6" s="15">
        <v>0</v>
      </c>
      <c r="BE6" s="15">
        <v>0</v>
      </c>
      <c r="BF6" s="15">
        <v>4</v>
      </c>
      <c r="BG6" s="15">
        <v>0</v>
      </c>
      <c r="BH6" s="15">
        <v>0</v>
      </c>
      <c r="BI6" s="15">
        <v>1</v>
      </c>
      <c r="BJ6" s="15">
        <v>1</v>
      </c>
      <c r="BK6" s="15">
        <v>3</v>
      </c>
      <c r="BL6" s="15">
        <v>0</v>
      </c>
      <c r="BM6" s="15">
        <v>1</v>
      </c>
      <c r="BN6" s="15">
        <v>1</v>
      </c>
      <c r="BO6" s="15">
        <v>1</v>
      </c>
      <c r="BP6" s="15">
        <v>2</v>
      </c>
      <c r="BQ6" s="15">
        <v>0</v>
      </c>
      <c r="BR6" s="15">
        <v>1</v>
      </c>
      <c r="BS6" s="15">
        <v>0</v>
      </c>
      <c r="BT6" s="15">
        <v>3</v>
      </c>
      <c r="BU6" s="15">
        <v>1</v>
      </c>
      <c r="BV6" s="15">
        <v>0</v>
      </c>
      <c r="BW6" s="15">
        <v>1</v>
      </c>
      <c r="BX6" s="15">
        <v>0</v>
      </c>
      <c r="BY6" s="15">
        <v>0</v>
      </c>
      <c r="BZ6" s="15">
        <v>0</v>
      </c>
      <c r="CA6" s="15">
        <v>0.7</v>
      </c>
      <c r="CB6" s="15">
        <v>1</v>
      </c>
      <c r="CC6" s="15">
        <v>0</v>
      </c>
      <c r="CD6" s="15">
        <v>1</v>
      </c>
      <c r="CE6" s="15">
        <v>0.2</v>
      </c>
      <c r="CF6" s="15">
        <v>1.5</v>
      </c>
      <c r="CG6" s="15">
        <v>1.5</v>
      </c>
      <c r="CH6" s="15">
        <v>1.5</v>
      </c>
      <c r="CI6" s="15">
        <v>0.3</v>
      </c>
      <c r="CJ6" s="15">
        <v>0.9</v>
      </c>
      <c r="CK6" s="15" t="s">
        <v>319</v>
      </c>
      <c r="CL6" s="15">
        <v>0.6</v>
      </c>
      <c r="CM6" s="15">
        <v>0.5</v>
      </c>
      <c r="CN6" s="15" t="s">
        <v>320</v>
      </c>
      <c r="CO6" s="15">
        <v>0.4</v>
      </c>
      <c r="CP6" s="15">
        <v>0.4</v>
      </c>
      <c r="CQ6" s="15">
        <v>0.5</v>
      </c>
      <c r="CR6" s="15" t="s">
        <v>321</v>
      </c>
      <c r="CS6" s="15">
        <v>0</v>
      </c>
      <c r="CT6" s="15">
        <v>0</v>
      </c>
      <c r="CU6" s="15">
        <v>0</v>
      </c>
      <c r="CV6" s="15">
        <v>0.5</v>
      </c>
      <c r="CW6" s="15">
        <v>0.4</v>
      </c>
      <c r="CX6" s="15">
        <v>0.4</v>
      </c>
      <c r="CY6" s="26">
        <f t="shared" si="7"/>
        <v>7.9</v>
      </c>
      <c r="CZ6" s="26">
        <f t="shared" si="8"/>
        <v>1.3</v>
      </c>
      <c r="DA6" s="26">
        <f t="shared" si="9"/>
        <v>9.2000000000000011</v>
      </c>
      <c r="DB6" s="26">
        <f t="shared" si="10"/>
        <v>9.6000000000000014</v>
      </c>
      <c r="DC6" s="15">
        <v>1</v>
      </c>
      <c r="DD6" s="15">
        <v>1</v>
      </c>
      <c r="DE6" s="15" t="s">
        <v>261</v>
      </c>
      <c r="DF6" s="15">
        <v>0</v>
      </c>
      <c r="DG6" s="15">
        <v>0</v>
      </c>
      <c r="DH6" s="15"/>
      <c r="DI6" s="15" t="s">
        <v>322</v>
      </c>
      <c r="DJ6" s="15">
        <v>2007</v>
      </c>
      <c r="DK6" s="15"/>
      <c r="DL6" s="15">
        <v>2009</v>
      </c>
      <c r="DM6" s="15" t="s">
        <v>323</v>
      </c>
      <c r="DN6" s="15">
        <v>0</v>
      </c>
      <c r="DO6" s="15">
        <v>0</v>
      </c>
      <c r="DP6" s="15">
        <v>0</v>
      </c>
      <c r="DQ6" s="15"/>
      <c r="DR6" s="15">
        <v>0</v>
      </c>
      <c r="DS6" s="15">
        <v>0</v>
      </c>
      <c r="DT6" s="15">
        <v>1</v>
      </c>
      <c r="DU6" s="15">
        <v>3</v>
      </c>
      <c r="DV6" s="15">
        <v>0</v>
      </c>
      <c r="DW6" s="15">
        <v>1</v>
      </c>
      <c r="DX6" s="20">
        <f t="shared" si="11"/>
        <v>3</v>
      </c>
      <c r="DY6" s="20">
        <f t="shared" si="12"/>
        <v>0</v>
      </c>
      <c r="DZ6" s="20">
        <f t="shared" si="13"/>
        <v>2</v>
      </c>
      <c r="EA6" s="15">
        <v>1</v>
      </c>
      <c r="EB6" s="15">
        <v>1</v>
      </c>
      <c r="EC6" s="15">
        <v>1</v>
      </c>
      <c r="ED6" s="15">
        <v>11</v>
      </c>
      <c r="EE6" s="15">
        <v>0</v>
      </c>
      <c r="EF6" s="15">
        <v>1</v>
      </c>
      <c r="EG6" s="20">
        <f t="shared" si="14"/>
        <v>12</v>
      </c>
      <c r="EH6" s="20">
        <f t="shared" si="15"/>
        <v>1</v>
      </c>
      <c r="EI6" s="20">
        <f t="shared" si="16"/>
        <v>2</v>
      </c>
      <c r="EJ6" s="20">
        <f t="shared" si="17"/>
        <v>15</v>
      </c>
      <c r="EK6" s="20">
        <f t="shared" si="18"/>
        <v>1</v>
      </c>
      <c r="EL6" s="20">
        <f t="shared" si="19"/>
        <v>4</v>
      </c>
      <c r="EM6" s="15">
        <v>1</v>
      </c>
      <c r="EN6" s="15">
        <v>0</v>
      </c>
      <c r="EO6" s="15">
        <v>5</v>
      </c>
      <c r="EP6" s="15">
        <v>0</v>
      </c>
      <c r="EQ6" s="20">
        <f t="shared" si="20"/>
        <v>6</v>
      </c>
      <c r="ER6" s="20">
        <f t="shared" si="21"/>
        <v>0</v>
      </c>
      <c r="ES6" s="15">
        <v>0</v>
      </c>
      <c r="ET6" s="15">
        <v>0</v>
      </c>
      <c r="EU6" s="15">
        <v>20</v>
      </c>
      <c r="EV6" s="15">
        <v>0</v>
      </c>
      <c r="EW6" s="20">
        <f t="shared" si="22"/>
        <v>20</v>
      </c>
      <c r="EX6" s="20">
        <f t="shared" ref="EX6:EX11" si="37">SUM(ET4,EV4)</f>
        <v>0</v>
      </c>
      <c r="EY6" s="20">
        <f t="shared" si="23"/>
        <v>26</v>
      </c>
      <c r="EZ6" s="20">
        <f t="shared" si="24"/>
        <v>0</v>
      </c>
      <c r="FA6" s="15">
        <v>0</v>
      </c>
      <c r="FB6" s="15">
        <v>0</v>
      </c>
      <c r="FC6" s="20">
        <f t="shared" si="25"/>
        <v>0</v>
      </c>
      <c r="FD6" s="15">
        <v>1</v>
      </c>
      <c r="FE6" s="15">
        <v>2</v>
      </c>
      <c r="FF6" s="15">
        <v>0</v>
      </c>
      <c r="FG6" s="15">
        <v>0</v>
      </c>
      <c r="FH6" s="15">
        <v>1</v>
      </c>
      <c r="FI6" s="15">
        <v>0</v>
      </c>
      <c r="FJ6" s="15">
        <v>19</v>
      </c>
      <c r="FK6" s="15">
        <v>20</v>
      </c>
      <c r="FL6" s="15">
        <v>0</v>
      </c>
      <c r="FM6" s="15">
        <v>1</v>
      </c>
      <c r="FN6" s="15">
        <v>1</v>
      </c>
      <c r="FO6" s="15">
        <v>1</v>
      </c>
      <c r="FP6" s="15">
        <v>0</v>
      </c>
      <c r="FQ6" s="15">
        <v>203</v>
      </c>
      <c r="FR6" s="15">
        <v>13</v>
      </c>
      <c r="FS6" s="20">
        <f t="shared" si="26"/>
        <v>43</v>
      </c>
      <c r="FT6" s="15">
        <v>0</v>
      </c>
      <c r="FU6" s="15">
        <v>0</v>
      </c>
      <c r="FV6" s="15">
        <v>0</v>
      </c>
      <c r="FW6" s="15">
        <v>0</v>
      </c>
      <c r="FX6" s="15">
        <v>0</v>
      </c>
      <c r="FY6" s="15">
        <v>0</v>
      </c>
      <c r="FZ6" s="15">
        <v>0</v>
      </c>
      <c r="GA6" s="15">
        <v>0</v>
      </c>
      <c r="GB6" s="15">
        <v>0</v>
      </c>
      <c r="GC6" s="15">
        <v>0</v>
      </c>
      <c r="GD6" s="15">
        <v>0</v>
      </c>
      <c r="GE6" s="15">
        <v>0</v>
      </c>
      <c r="GF6" s="15">
        <v>0</v>
      </c>
      <c r="GG6" s="15">
        <v>0</v>
      </c>
      <c r="GH6" s="15">
        <v>0</v>
      </c>
      <c r="GI6" s="15">
        <v>0</v>
      </c>
      <c r="GJ6" s="15">
        <v>0</v>
      </c>
      <c r="GK6" s="15">
        <v>0</v>
      </c>
      <c r="GL6" s="15">
        <v>0</v>
      </c>
      <c r="GM6" s="15">
        <v>0</v>
      </c>
      <c r="GN6" s="15">
        <v>0</v>
      </c>
      <c r="GO6" s="15">
        <v>0</v>
      </c>
      <c r="GP6" s="15">
        <v>0</v>
      </c>
      <c r="GQ6" s="15">
        <v>0</v>
      </c>
      <c r="GR6" s="15">
        <v>0</v>
      </c>
      <c r="GS6" s="15">
        <v>0</v>
      </c>
      <c r="GT6" s="15">
        <v>0</v>
      </c>
      <c r="GU6" s="15">
        <v>0</v>
      </c>
      <c r="GV6" s="15">
        <v>0</v>
      </c>
      <c r="GW6" s="15">
        <v>0</v>
      </c>
      <c r="GX6" s="15">
        <v>2</v>
      </c>
      <c r="GY6" s="15" t="s">
        <v>324</v>
      </c>
      <c r="GZ6" s="15" t="s">
        <v>325</v>
      </c>
      <c r="HA6" s="15">
        <v>2</v>
      </c>
      <c r="HB6" s="15" t="s">
        <v>324</v>
      </c>
      <c r="HC6" s="15" t="s">
        <v>325</v>
      </c>
      <c r="HD6" s="15">
        <v>0</v>
      </c>
      <c r="HE6" s="15">
        <v>1</v>
      </c>
      <c r="HF6" s="15">
        <v>0</v>
      </c>
      <c r="HG6" s="15">
        <v>1</v>
      </c>
      <c r="HH6" s="15">
        <v>0</v>
      </c>
      <c r="HI6" s="15">
        <v>0</v>
      </c>
      <c r="HJ6" s="15">
        <v>2</v>
      </c>
      <c r="HK6" s="15">
        <v>0</v>
      </c>
      <c r="HL6" s="15" t="s">
        <v>326</v>
      </c>
      <c r="HM6" s="15" t="s">
        <v>229</v>
      </c>
      <c r="HN6" s="15">
        <v>2</v>
      </c>
      <c r="HO6" s="15" t="s">
        <v>327</v>
      </c>
      <c r="HP6" s="15">
        <v>1</v>
      </c>
      <c r="HQ6" s="15" t="s">
        <v>328</v>
      </c>
      <c r="HR6" s="15">
        <v>2</v>
      </c>
      <c r="HS6" s="15"/>
      <c r="HT6" s="15">
        <v>0</v>
      </c>
      <c r="HU6" s="15">
        <v>0</v>
      </c>
      <c r="HV6" s="15">
        <v>1</v>
      </c>
      <c r="HW6" s="15">
        <v>1</v>
      </c>
      <c r="HX6" s="15">
        <v>0</v>
      </c>
      <c r="HY6" s="15">
        <v>0</v>
      </c>
      <c r="HZ6" s="15">
        <v>60</v>
      </c>
      <c r="IA6" s="15" t="s">
        <v>329</v>
      </c>
      <c r="IB6" s="15">
        <v>0</v>
      </c>
      <c r="IC6" s="15">
        <v>3</v>
      </c>
      <c r="ID6" s="15">
        <v>0</v>
      </c>
      <c r="IE6" s="15">
        <v>0</v>
      </c>
      <c r="IF6" s="15">
        <v>0</v>
      </c>
      <c r="IG6" s="15">
        <v>0</v>
      </c>
      <c r="IH6" s="15" t="s">
        <v>330</v>
      </c>
      <c r="II6" s="15">
        <v>0</v>
      </c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46">
        <v>38667</v>
      </c>
      <c r="IZ6" s="7">
        <v>629.40347799999984</v>
      </c>
      <c r="JA6" s="46">
        <v>17156</v>
      </c>
      <c r="JB6" s="7">
        <v>29.346038</v>
      </c>
      <c r="JC6" s="46">
        <v>4</v>
      </c>
      <c r="JD6" s="46">
        <v>3</v>
      </c>
      <c r="JE6" s="46">
        <v>31</v>
      </c>
      <c r="JF6" s="46">
        <v>4</v>
      </c>
      <c r="JG6" s="46">
        <v>25</v>
      </c>
      <c r="JH6" s="46">
        <v>29</v>
      </c>
      <c r="JI6" s="46">
        <v>0</v>
      </c>
      <c r="JJ6" s="46">
        <v>12.903225806451612</v>
      </c>
      <c r="JK6" s="46">
        <v>11.331602460576171</v>
      </c>
      <c r="JL6" s="46">
        <v>93.548387096774192</v>
      </c>
      <c r="JM6" s="46">
        <v>93.845779479470892</v>
      </c>
      <c r="JN6" s="34">
        <f t="shared" si="27"/>
        <v>28.666666666666668</v>
      </c>
      <c r="JO6" s="30">
        <f t="shared" si="28"/>
        <v>2.6666666666666665</v>
      </c>
      <c r="JP6" s="36">
        <v>3</v>
      </c>
      <c r="JQ6" s="33">
        <f t="shared" si="29"/>
        <v>5</v>
      </c>
      <c r="JR6" s="35">
        <f t="shared" si="30"/>
        <v>2</v>
      </c>
      <c r="JS6" s="37">
        <f t="shared" si="31"/>
        <v>29</v>
      </c>
      <c r="JT6" s="39">
        <v>93.845779479470892</v>
      </c>
      <c r="JU6" s="39">
        <f t="shared" si="32"/>
        <v>93.845779479470892</v>
      </c>
      <c r="JV6" s="41">
        <f t="shared" si="33"/>
        <v>0</v>
      </c>
      <c r="JW6" s="37">
        <f t="shared" si="34"/>
        <v>31</v>
      </c>
      <c r="JX6" s="38">
        <v>5</v>
      </c>
      <c r="JY6" s="36">
        <v>5</v>
      </c>
      <c r="JZ6" s="52">
        <f t="shared" si="35"/>
        <v>9.5555555555555554</v>
      </c>
      <c r="KA6" s="36">
        <f t="shared" si="36"/>
        <v>3</v>
      </c>
      <c r="KB6" s="51">
        <f>FL6/FJ6*100</f>
        <v>0</v>
      </c>
    </row>
    <row r="7" spans="1:288" s="8" customFormat="1" ht="51" x14ac:dyDescent="0.25">
      <c r="A7" s="4">
        <v>8104</v>
      </c>
      <c r="B7" s="15" t="s">
        <v>276</v>
      </c>
      <c r="C7" s="15" t="s">
        <v>331</v>
      </c>
      <c r="D7" s="15" t="s">
        <v>332</v>
      </c>
      <c r="E7" s="19" t="s">
        <v>730</v>
      </c>
      <c r="F7" s="15" t="s">
        <v>333</v>
      </c>
      <c r="G7" s="15">
        <v>73701</v>
      </c>
      <c r="H7" s="15" t="s">
        <v>334</v>
      </c>
      <c r="I7" s="15" t="s">
        <v>335</v>
      </c>
      <c r="J7" s="15" t="s">
        <v>245</v>
      </c>
      <c r="K7" s="15" t="s">
        <v>336</v>
      </c>
      <c r="L7" s="15" t="s">
        <v>271</v>
      </c>
      <c r="M7" s="15" t="s">
        <v>208</v>
      </c>
      <c r="N7" s="15">
        <v>553035650</v>
      </c>
      <c r="O7" s="15" t="s">
        <v>337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 t="s">
        <v>338</v>
      </c>
      <c r="AC7" s="15" t="s">
        <v>216</v>
      </c>
      <c r="AD7" s="15" t="s">
        <v>228</v>
      </c>
      <c r="AE7" s="15">
        <v>553035652</v>
      </c>
      <c r="AF7" s="15" t="s">
        <v>339</v>
      </c>
      <c r="AG7" s="26" t="s">
        <v>774</v>
      </c>
      <c r="AH7" s="15">
        <v>2</v>
      </c>
      <c r="AI7" s="15">
        <v>1</v>
      </c>
      <c r="AJ7" s="20">
        <f t="shared" si="0"/>
        <v>3</v>
      </c>
      <c r="AK7" s="15">
        <v>0</v>
      </c>
      <c r="AL7" s="20">
        <f t="shared" si="1"/>
        <v>3</v>
      </c>
      <c r="AM7" s="15">
        <v>2</v>
      </c>
      <c r="AN7" s="26">
        <v>2</v>
      </c>
      <c r="AO7" s="15">
        <v>1</v>
      </c>
      <c r="AP7" s="15">
        <v>1</v>
      </c>
      <c r="AQ7" s="20">
        <f t="shared" si="2"/>
        <v>3</v>
      </c>
      <c r="AR7" s="26">
        <f t="shared" si="3"/>
        <v>3</v>
      </c>
      <c r="AS7" s="15">
        <v>0</v>
      </c>
      <c r="AT7" s="15">
        <v>0</v>
      </c>
      <c r="AU7" s="20">
        <f t="shared" si="4"/>
        <v>3</v>
      </c>
      <c r="AV7" s="26">
        <f t="shared" si="5"/>
        <v>3</v>
      </c>
      <c r="AW7" s="15">
        <v>1</v>
      </c>
      <c r="AX7" s="15">
        <v>0</v>
      </c>
      <c r="AY7" s="15">
        <v>0</v>
      </c>
      <c r="AZ7" s="15">
        <v>1</v>
      </c>
      <c r="BA7" s="20">
        <f t="shared" si="6"/>
        <v>2</v>
      </c>
      <c r="BB7" s="15">
        <v>0</v>
      </c>
      <c r="BC7" s="15">
        <v>0</v>
      </c>
      <c r="BD7" s="15">
        <v>0</v>
      </c>
      <c r="BE7" s="15">
        <v>0</v>
      </c>
      <c r="BF7" s="15">
        <v>3</v>
      </c>
      <c r="BG7" s="15">
        <v>0</v>
      </c>
      <c r="BH7" s="15">
        <v>0</v>
      </c>
      <c r="BI7" s="15">
        <v>1</v>
      </c>
      <c r="BJ7" s="15">
        <v>1</v>
      </c>
      <c r="BK7" s="15">
        <v>1</v>
      </c>
      <c r="BL7" s="15">
        <v>0</v>
      </c>
      <c r="BM7" s="15">
        <v>0</v>
      </c>
      <c r="BN7" s="15">
        <v>0</v>
      </c>
      <c r="BO7" s="15">
        <v>1</v>
      </c>
      <c r="BP7" s="15">
        <v>2</v>
      </c>
      <c r="BQ7" s="15">
        <v>0</v>
      </c>
      <c r="BR7" s="15">
        <v>1</v>
      </c>
      <c r="BS7" s="15">
        <v>0</v>
      </c>
      <c r="BT7" s="15">
        <v>2</v>
      </c>
      <c r="BU7" s="15">
        <v>1</v>
      </c>
      <c r="BV7" s="15">
        <v>1</v>
      </c>
      <c r="BW7" s="15">
        <v>1</v>
      </c>
      <c r="BX7" s="15">
        <v>1</v>
      </c>
      <c r="BY7" s="15">
        <v>1</v>
      </c>
      <c r="BZ7" s="15">
        <v>0</v>
      </c>
      <c r="CA7" s="15">
        <v>1</v>
      </c>
      <c r="CB7" s="15">
        <v>1</v>
      </c>
      <c r="CC7" s="15">
        <v>0</v>
      </c>
      <c r="CD7" s="15">
        <v>1</v>
      </c>
      <c r="CE7" s="15">
        <v>1</v>
      </c>
      <c r="CF7" s="15">
        <v>0.8</v>
      </c>
      <c r="CG7" s="15">
        <v>0.15</v>
      </c>
      <c r="CH7" s="15">
        <v>0</v>
      </c>
      <c r="CI7" s="15">
        <v>0.05</v>
      </c>
      <c r="CJ7" s="15">
        <v>0</v>
      </c>
      <c r="CK7" s="15">
        <v>0</v>
      </c>
      <c r="CL7" s="15">
        <v>0</v>
      </c>
      <c r="CM7" s="15">
        <v>0</v>
      </c>
      <c r="CN7" s="15">
        <v>0</v>
      </c>
      <c r="CO7" s="15">
        <v>1</v>
      </c>
      <c r="CP7" s="15">
        <v>0.3</v>
      </c>
      <c r="CQ7" s="15">
        <v>0.5</v>
      </c>
      <c r="CR7" s="15" t="s">
        <v>340</v>
      </c>
      <c r="CS7" s="15">
        <v>0</v>
      </c>
      <c r="CT7" s="15">
        <v>0</v>
      </c>
      <c r="CU7" s="15">
        <v>0</v>
      </c>
      <c r="CV7" s="15">
        <v>1</v>
      </c>
      <c r="CW7" s="15">
        <v>0.2</v>
      </c>
      <c r="CX7" s="15">
        <v>0</v>
      </c>
      <c r="CY7" s="26">
        <f t="shared" si="7"/>
        <v>4</v>
      </c>
      <c r="CZ7" s="20">
        <f t="shared" si="8"/>
        <v>1</v>
      </c>
      <c r="DA7" s="26">
        <f t="shared" si="9"/>
        <v>5</v>
      </c>
      <c r="DB7" s="26">
        <f t="shared" si="10"/>
        <v>5</v>
      </c>
      <c r="DC7" s="15">
        <v>1</v>
      </c>
      <c r="DD7" s="15">
        <v>1</v>
      </c>
      <c r="DE7" s="15" t="s">
        <v>341</v>
      </c>
      <c r="DF7" s="15">
        <v>0</v>
      </c>
      <c r="DG7" s="15">
        <v>0</v>
      </c>
      <c r="DH7" s="15"/>
      <c r="DI7" s="15" t="s">
        <v>342</v>
      </c>
      <c r="DJ7" s="15" t="s">
        <v>738</v>
      </c>
      <c r="DK7" s="15" t="s">
        <v>343</v>
      </c>
      <c r="DL7" s="15">
        <v>0</v>
      </c>
      <c r="DM7" s="15">
        <v>0</v>
      </c>
      <c r="DN7" s="15">
        <v>0</v>
      </c>
      <c r="DO7" s="15">
        <v>240</v>
      </c>
      <c r="DP7" s="15">
        <v>1</v>
      </c>
      <c r="DQ7" s="15"/>
      <c r="DR7" s="15">
        <v>0</v>
      </c>
      <c r="DS7" s="15">
        <v>0</v>
      </c>
      <c r="DT7" s="15">
        <v>2</v>
      </c>
      <c r="DU7" s="15">
        <v>0</v>
      </c>
      <c r="DV7" s="15">
        <v>0</v>
      </c>
      <c r="DW7" s="15">
        <v>0</v>
      </c>
      <c r="DX7" s="20">
        <f t="shared" si="11"/>
        <v>0</v>
      </c>
      <c r="DY7" s="20">
        <f t="shared" si="12"/>
        <v>0</v>
      </c>
      <c r="DZ7" s="20">
        <f t="shared" si="13"/>
        <v>2</v>
      </c>
      <c r="EA7" s="15">
        <v>0</v>
      </c>
      <c r="EB7" s="15">
        <v>0</v>
      </c>
      <c r="EC7" s="15">
        <v>0</v>
      </c>
      <c r="ED7" s="15">
        <v>0</v>
      </c>
      <c r="EE7" s="15">
        <v>0</v>
      </c>
      <c r="EF7" s="15">
        <v>0</v>
      </c>
      <c r="EG7" s="20">
        <f t="shared" si="14"/>
        <v>0</v>
      </c>
      <c r="EH7" s="20">
        <f t="shared" si="15"/>
        <v>0</v>
      </c>
      <c r="EI7" s="20">
        <f t="shared" si="16"/>
        <v>0</v>
      </c>
      <c r="EJ7" s="20">
        <f t="shared" si="17"/>
        <v>0</v>
      </c>
      <c r="EK7" s="20">
        <f t="shared" si="18"/>
        <v>0</v>
      </c>
      <c r="EL7" s="20">
        <f t="shared" si="19"/>
        <v>2</v>
      </c>
      <c r="EM7" s="15">
        <v>0</v>
      </c>
      <c r="EN7" s="15">
        <v>0</v>
      </c>
      <c r="EO7" s="15">
        <v>0</v>
      </c>
      <c r="EP7" s="15">
        <v>0</v>
      </c>
      <c r="EQ7" s="20">
        <f t="shared" si="20"/>
        <v>0</v>
      </c>
      <c r="ER7" s="20">
        <f t="shared" si="21"/>
        <v>0</v>
      </c>
      <c r="ES7" s="15">
        <v>1</v>
      </c>
      <c r="ET7" s="15">
        <v>0</v>
      </c>
      <c r="EU7" s="15">
        <v>0</v>
      </c>
      <c r="EV7" s="15">
        <v>0</v>
      </c>
      <c r="EW7" s="20">
        <f t="shared" si="22"/>
        <v>1</v>
      </c>
      <c r="EX7" s="20">
        <f t="shared" si="37"/>
        <v>0</v>
      </c>
      <c r="EY7" s="20">
        <f t="shared" si="23"/>
        <v>1</v>
      </c>
      <c r="EZ7" s="20">
        <f t="shared" si="24"/>
        <v>0</v>
      </c>
      <c r="FA7" s="15">
        <v>0</v>
      </c>
      <c r="FB7" s="15">
        <v>0</v>
      </c>
      <c r="FC7" s="20">
        <f t="shared" si="25"/>
        <v>0</v>
      </c>
      <c r="FD7" s="15">
        <v>0</v>
      </c>
      <c r="FE7" s="15">
        <v>0</v>
      </c>
      <c r="FF7" s="15">
        <v>0</v>
      </c>
      <c r="FG7" s="15">
        <v>0</v>
      </c>
      <c r="FH7" s="15">
        <v>1</v>
      </c>
      <c r="FI7" s="15">
        <v>0</v>
      </c>
      <c r="FJ7" s="15">
        <v>0</v>
      </c>
      <c r="FK7" s="15">
        <v>53</v>
      </c>
      <c r="FL7" s="15">
        <v>0</v>
      </c>
      <c r="FM7" s="15">
        <v>0</v>
      </c>
      <c r="FN7" s="15">
        <v>0</v>
      </c>
      <c r="FO7" s="15">
        <v>0</v>
      </c>
      <c r="FP7" s="15">
        <v>0</v>
      </c>
      <c r="FQ7" s="15">
        <v>497</v>
      </c>
      <c r="FR7" s="15">
        <v>18</v>
      </c>
      <c r="FS7" s="20">
        <f t="shared" si="26"/>
        <v>1</v>
      </c>
      <c r="FT7" s="15">
        <v>0</v>
      </c>
      <c r="FU7" s="15">
        <v>0</v>
      </c>
      <c r="FV7" s="15">
        <v>0</v>
      </c>
      <c r="FW7" s="15">
        <v>0</v>
      </c>
      <c r="FX7" s="15">
        <v>0</v>
      </c>
      <c r="FY7" s="15">
        <v>0</v>
      </c>
      <c r="FZ7" s="15">
        <v>0</v>
      </c>
      <c r="GA7" s="15">
        <v>0</v>
      </c>
      <c r="GB7" s="15">
        <v>0</v>
      </c>
      <c r="GC7" s="15">
        <v>0</v>
      </c>
      <c r="GD7" s="15">
        <v>0</v>
      </c>
      <c r="GE7" s="15">
        <v>0</v>
      </c>
      <c r="GF7" s="15">
        <v>0</v>
      </c>
      <c r="GG7" s="15">
        <v>0</v>
      </c>
      <c r="GH7" s="15">
        <v>0</v>
      </c>
      <c r="GI7" s="15">
        <v>0</v>
      </c>
      <c r="GJ7" s="15">
        <v>0</v>
      </c>
      <c r="GK7" s="15">
        <v>0</v>
      </c>
      <c r="GL7" s="15">
        <v>0</v>
      </c>
      <c r="GM7" s="15">
        <v>0</v>
      </c>
      <c r="GN7" s="15">
        <v>0</v>
      </c>
      <c r="GO7" s="15">
        <v>0</v>
      </c>
      <c r="GP7" s="15">
        <v>0</v>
      </c>
      <c r="GQ7" s="15">
        <v>0</v>
      </c>
      <c r="GR7" s="15">
        <v>0</v>
      </c>
      <c r="GS7" s="15">
        <v>0</v>
      </c>
      <c r="GT7" s="15">
        <v>0</v>
      </c>
      <c r="GU7" s="15">
        <v>0</v>
      </c>
      <c r="GV7" s="15">
        <v>0</v>
      </c>
      <c r="GW7" s="15">
        <v>0</v>
      </c>
      <c r="GX7" s="15">
        <v>1</v>
      </c>
      <c r="GY7" s="15" t="s">
        <v>344</v>
      </c>
      <c r="GZ7" s="15">
        <v>0</v>
      </c>
      <c r="HA7" s="15">
        <v>2</v>
      </c>
      <c r="HB7" s="15">
        <v>0</v>
      </c>
      <c r="HC7" s="15">
        <v>0</v>
      </c>
      <c r="HD7" s="15">
        <v>0</v>
      </c>
      <c r="HE7" s="15">
        <v>1</v>
      </c>
      <c r="HF7" s="15">
        <v>1</v>
      </c>
      <c r="HG7" s="15">
        <v>0</v>
      </c>
      <c r="HH7" s="15">
        <v>0</v>
      </c>
      <c r="HI7" s="15">
        <v>0</v>
      </c>
      <c r="HJ7" s="15">
        <v>2</v>
      </c>
      <c r="HK7" s="15" t="s">
        <v>345</v>
      </c>
      <c r="HL7" s="15" t="s">
        <v>346</v>
      </c>
      <c r="HM7" s="15" t="s">
        <v>347</v>
      </c>
      <c r="HN7" s="15">
        <v>1</v>
      </c>
      <c r="HO7" s="15">
        <v>0</v>
      </c>
      <c r="HP7" s="15">
        <v>0</v>
      </c>
      <c r="HQ7" s="15">
        <v>0</v>
      </c>
      <c r="HR7" s="15">
        <v>1</v>
      </c>
      <c r="HS7" s="15" t="s">
        <v>348</v>
      </c>
      <c r="HT7" s="15">
        <v>1</v>
      </c>
      <c r="HU7" s="15">
        <v>0</v>
      </c>
      <c r="HV7" s="15">
        <v>1</v>
      </c>
      <c r="HW7" s="15">
        <v>0</v>
      </c>
      <c r="HX7" s="15">
        <v>0</v>
      </c>
      <c r="HY7" s="15">
        <v>0</v>
      </c>
      <c r="HZ7" s="15">
        <v>0</v>
      </c>
      <c r="IA7" s="15">
        <v>0</v>
      </c>
      <c r="IB7" s="15">
        <v>0</v>
      </c>
      <c r="IC7" s="15">
        <v>0</v>
      </c>
      <c r="ID7" s="15">
        <v>0</v>
      </c>
      <c r="IE7" s="15">
        <v>0</v>
      </c>
      <c r="IF7" s="15">
        <v>1</v>
      </c>
      <c r="IG7" s="15">
        <v>0</v>
      </c>
      <c r="IH7" s="15" t="s">
        <v>349</v>
      </c>
      <c r="II7" s="15">
        <v>0</v>
      </c>
      <c r="IJ7" s="15">
        <v>26592</v>
      </c>
      <c r="IK7" s="15">
        <v>44.46</v>
      </c>
      <c r="IL7" s="15">
        <v>25445</v>
      </c>
      <c r="IM7" s="15">
        <v>33.85</v>
      </c>
      <c r="IN7" s="15">
        <v>1</v>
      </c>
      <c r="IO7" s="15">
        <v>0</v>
      </c>
      <c r="IP7" s="15">
        <v>2</v>
      </c>
      <c r="IQ7" s="15">
        <v>1</v>
      </c>
      <c r="IR7" s="15">
        <v>1</v>
      </c>
      <c r="IS7" s="15">
        <v>2</v>
      </c>
      <c r="IT7" s="15">
        <v>0</v>
      </c>
      <c r="IU7" s="25">
        <v>40940</v>
      </c>
      <c r="IV7" s="22">
        <v>0.76</v>
      </c>
      <c r="IW7" s="25">
        <v>40941</v>
      </c>
      <c r="IX7" s="22">
        <v>1</v>
      </c>
      <c r="IY7" s="46">
        <v>26592</v>
      </c>
      <c r="IZ7" s="7">
        <v>44.416651000000002</v>
      </c>
      <c r="JA7" s="46">
        <v>25445</v>
      </c>
      <c r="JB7" s="7">
        <v>33.805337999999999</v>
      </c>
      <c r="JC7" s="46">
        <v>1</v>
      </c>
      <c r="JD7" s="46">
        <v>1</v>
      </c>
      <c r="JE7" s="46">
        <v>2</v>
      </c>
      <c r="JF7" s="46">
        <v>1</v>
      </c>
      <c r="JG7" s="46">
        <v>1</v>
      </c>
      <c r="JH7" s="46">
        <v>2</v>
      </c>
      <c r="JI7" s="46">
        <v>0</v>
      </c>
      <c r="JJ7" s="46">
        <v>50</v>
      </c>
      <c r="JK7" s="46">
        <v>76.109520278780138</v>
      </c>
      <c r="JL7" s="46">
        <v>100</v>
      </c>
      <c r="JM7" s="46">
        <v>99.999885178195896</v>
      </c>
      <c r="JN7" s="34">
        <f t="shared" si="27"/>
        <v>1.25</v>
      </c>
      <c r="JO7" s="30">
        <f t="shared" si="28"/>
        <v>13.333333333333334</v>
      </c>
      <c r="JP7" s="36">
        <v>4</v>
      </c>
      <c r="JQ7" s="33">
        <f t="shared" si="29"/>
        <v>3</v>
      </c>
      <c r="JR7" s="35">
        <f t="shared" si="30"/>
        <v>-1</v>
      </c>
      <c r="JS7" s="37">
        <f t="shared" si="31"/>
        <v>2</v>
      </c>
      <c r="JT7" s="39">
        <v>99.999885178195896</v>
      </c>
      <c r="JU7" s="39">
        <f t="shared" si="32"/>
        <v>99.999885178195896</v>
      </c>
      <c r="JV7" s="41">
        <f t="shared" si="33"/>
        <v>0</v>
      </c>
      <c r="JW7" s="37">
        <f t="shared" si="34"/>
        <v>2</v>
      </c>
      <c r="JX7" s="38">
        <v>5</v>
      </c>
      <c r="JY7" s="36">
        <v>4</v>
      </c>
      <c r="JZ7" s="52">
        <f t="shared" si="35"/>
        <v>0.33333333333333331</v>
      </c>
      <c r="KA7" s="36">
        <f t="shared" si="36"/>
        <v>0</v>
      </c>
      <c r="KB7" s="51">
        <v>0</v>
      </c>
    </row>
    <row r="8" spans="1:288" s="8" customFormat="1" ht="38.25" x14ac:dyDescent="0.25">
      <c r="A8" s="4">
        <v>8105</v>
      </c>
      <c r="B8" s="15" t="s">
        <v>276</v>
      </c>
      <c r="C8" s="15" t="s">
        <v>350</v>
      </c>
      <c r="D8" s="15" t="s">
        <v>253</v>
      </c>
      <c r="E8" s="19">
        <v>1</v>
      </c>
      <c r="F8" s="15" t="s">
        <v>351</v>
      </c>
      <c r="G8" s="15">
        <v>74401</v>
      </c>
      <c r="H8" s="15" t="s">
        <v>352</v>
      </c>
      <c r="I8" s="15" t="s">
        <v>353</v>
      </c>
      <c r="J8" s="15" t="s">
        <v>222</v>
      </c>
      <c r="K8" s="15" t="s">
        <v>354</v>
      </c>
      <c r="L8" s="15" t="s">
        <v>225</v>
      </c>
      <c r="M8" s="15" t="s">
        <v>217</v>
      </c>
      <c r="N8" s="15">
        <v>556833250</v>
      </c>
      <c r="O8" s="15" t="s">
        <v>355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 t="s">
        <v>354</v>
      </c>
      <c r="AC8" s="15" t="s">
        <v>225</v>
      </c>
      <c r="AD8" s="15" t="s">
        <v>217</v>
      </c>
      <c r="AE8" s="15">
        <v>556833250</v>
      </c>
      <c r="AF8" s="15" t="s">
        <v>355</v>
      </c>
      <c r="AG8" s="26" t="s">
        <v>774</v>
      </c>
      <c r="AH8" s="15">
        <v>3</v>
      </c>
      <c r="AI8" s="15">
        <v>1</v>
      </c>
      <c r="AJ8" s="20">
        <f t="shared" si="0"/>
        <v>4</v>
      </c>
      <c r="AK8" s="15">
        <v>0</v>
      </c>
      <c r="AL8" s="20">
        <f t="shared" si="1"/>
        <v>4</v>
      </c>
      <c r="AM8" s="15">
        <v>3</v>
      </c>
      <c r="AN8" s="26">
        <v>3</v>
      </c>
      <c r="AO8" s="15">
        <v>1</v>
      </c>
      <c r="AP8" s="26">
        <v>1</v>
      </c>
      <c r="AQ8" s="20">
        <f t="shared" si="2"/>
        <v>4</v>
      </c>
      <c r="AR8" s="26">
        <f t="shared" si="3"/>
        <v>4</v>
      </c>
      <c r="AS8" s="15">
        <v>0</v>
      </c>
      <c r="AT8" s="15">
        <v>0</v>
      </c>
      <c r="AU8" s="20">
        <f t="shared" si="4"/>
        <v>4</v>
      </c>
      <c r="AV8" s="26">
        <f t="shared" si="5"/>
        <v>4</v>
      </c>
      <c r="AW8" s="15">
        <v>0</v>
      </c>
      <c r="AX8" s="15">
        <v>2</v>
      </c>
      <c r="AY8" s="15">
        <v>1</v>
      </c>
      <c r="AZ8" s="15">
        <v>0</v>
      </c>
      <c r="BA8" s="20">
        <f t="shared" si="6"/>
        <v>3</v>
      </c>
      <c r="BB8" s="15">
        <v>0</v>
      </c>
      <c r="BC8" s="15">
        <v>3</v>
      </c>
      <c r="BD8" s="15">
        <v>0</v>
      </c>
      <c r="BE8" s="15">
        <v>1</v>
      </c>
      <c r="BF8" s="15">
        <v>0</v>
      </c>
      <c r="BG8" s="15">
        <v>0</v>
      </c>
      <c r="BH8" s="15">
        <v>0</v>
      </c>
      <c r="BI8" s="15">
        <v>1</v>
      </c>
      <c r="BJ8" s="15">
        <v>0</v>
      </c>
      <c r="BK8" s="15">
        <v>3</v>
      </c>
      <c r="BL8" s="15">
        <v>0</v>
      </c>
      <c r="BM8" s="15">
        <v>0</v>
      </c>
      <c r="BN8" s="15">
        <v>1</v>
      </c>
      <c r="BO8" s="15">
        <v>2</v>
      </c>
      <c r="BP8" s="15">
        <v>1</v>
      </c>
      <c r="BQ8" s="15">
        <v>0</v>
      </c>
      <c r="BR8" s="15">
        <v>1</v>
      </c>
      <c r="BS8" s="15">
        <v>0</v>
      </c>
      <c r="BT8" s="15">
        <v>3</v>
      </c>
      <c r="BU8" s="15">
        <v>1</v>
      </c>
      <c r="BV8" s="15">
        <v>0</v>
      </c>
      <c r="BW8" s="15">
        <v>0</v>
      </c>
      <c r="BX8" s="15">
        <v>1</v>
      </c>
      <c r="BY8" s="15">
        <v>1</v>
      </c>
      <c r="BZ8" s="15">
        <v>0</v>
      </c>
      <c r="CA8" s="15">
        <v>1</v>
      </c>
      <c r="CB8" s="15">
        <v>1</v>
      </c>
      <c r="CC8" s="15">
        <v>0</v>
      </c>
      <c r="CD8" s="15">
        <v>1</v>
      </c>
      <c r="CE8" s="15">
        <v>1</v>
      </c>
      <c r="CF8" s="15">
        <v>2</v>
      </c>
      <c r="CG8" s="15">
        <v>0.3</v>
      </c>
      <c r="CH8" s="15">
        <v>0.3</v>
      </c>
      <c r="CI8" s="15">
        <v>0.05</v>
      </c>
      <c r="CJ8" s="15">
        <v>0.2</v>
      </c>
      <c r="CK8" s="15" t="s">
        <v>356</v>
      </c>
      <c r="CL8" s="15">
        <v>0.05</v>
      </c>
      <c r="CM8" s="15">
        <v>0</v>
      </c>
      <c r="CN8" s="15">
        <v>0</v>
      </c>
      <c r="CO8" s="15">
        <v>0.3</v>
      </c>
      <c r="CP8" s="15">
        <v>3</v>
      </c>
      <c r="CQ8" s="15">
        <v>0.2</v>
      </c>
      <c r="CR8" s="15" t="s">
        <v>357</v>
      </c>
      <c r="CS8" s="15">
        <v>0</v>
      </c>
      <c r="CT8" s="15">
        <v>0</v>
      </c>
      <c r="CU8" s="15">
        <v>0</v>
      </c>
      <c r="CV8" s="15">
        <v>0</v>
      </c>
      <c r="CW8" s="15">
        <v>0.2</v>
      </c>
      <c r="CX8" s="15">
        <v>0</v>
      </c>
      <c r="CY8" s="26">
        <f t="shared" si="7"/>
        <v>4.1999999999999993</v>
      </c>
      <c r="CZ8" s="26">
        <f t="shared" si="8"/>
        <v>3.4000000000000004</v>
      </c>
      <c r="DA8" s="26">
        <f t="shared" si="9"/>
        <v>7.6</v>
      </c>
      <c r="DB8" s="26">
        <f t="shared" si="10"/>
        <v>7.6</v>
      </c>
      <c r="DC8" s="15">
        <v>1</v>
      </c>
      <c r="DD8" s="15">
        <v>2</v>
      </c>
      <c r="DE8" s="15" t="s">
        <v>358</v>
      </c>
      <c r="DF8" s="15">
        <v>0</v>
      </c>
      <c r="DG8" s="15">
        <v>0</v>
      </c>
      <c r="DH8" s="15"/>
      <c r="DI8" s="15"/>
      <c r="DJ8" s="15" t="s">
        <v>738</v>
      </c>
      <c r="DK8" s="15" t="s">
        <v>359</v>
      </c>
      <c r="DL8" s="15">
        <v>0</v>
      </c>
      <c r="DM8" s="15">
        <v>0</v>
      </c>
      <c r="DN8" s="15">
        <v>0</v>
      </c>
      <c r="DO8" s="15">
        <v>0</v>
      </c>
      <c r="DP8" s="15">
        <v>0</v>
      </c>
      <c r="DQ8" s="15"/>
      <c r="DR8" s="15">
        <v>0</v>
      </c>
      <c r="DS8" s="15">
        <v>0</v>
      </c>
      <c r="DT8" s="15">
        <v>7</v>
      </c>
      <c r="DU8" s="15">
        <v>1</v>
      </c>
      <c r="DV8" s="15">
        <v>0</v>
      </c>
      <c r="DW8" s="15">
        <v>4</v>
      </c>
      <c r="DX8" s="20">
        <f t="shared" si="11"/>
        <v>1</v>
      </c>
      <c r="DY8" s="20">
        <f t="shared" si="12"/>
        <v>0</v>
      </c>
      <c r="DZ8" s="20">
        <f t="shared" si="13"/>
        <v>11</v>
      </c>
      <c r="EA8" s="15">
        <v>0</v>
      </c>
      <c r="EB8" s="15">
        <v>0</v>
      </c>
      <c r="EC8" s="15">
        <v>1</v>
      </c>
      <c r="ED8" s="15">
        <v>0</v>
      </c>
      <c r="EE8" s="15">
        <v>0</v>
      </c>
      <c r="EF8" s="15">
        <v>1</v>
      </c>
      <c r="EG8" s="20">
        <f t="shared" si="14"/>
        <v>0</v>
      </c>
      <c r="EH8" s="20">
        <f t="shared" si="15"/>
        <v>0</v>
      </c>
      <c r="EI8" s="20">
        <f t="shared" si="16"/>
        <v>2</v>
      </c>
      <c r="EJ8" s="20">
        <f t="shared" si="17"/>
        <v>1</v>
      </c>
      <c r="EK8" s="20">
        <f t="shared" si="18"/>
        <v>0</v>
      </c>
      <c r="EL8" s="20">
        <f t="shared" si="19"/>
        <v>13</v>
      </c>
      <c r="EM8" s="15">
        <v>0</v>
      </c>
      <c r="EN8" s="15">
        <v>0</v>
      </c>
      <c r="EO8" s="15">
        <v>0</v>
      </c>
      <c r="EP8" s="15">
        <v>0</v>
      </c>
      <c r="EQ8" s="20">
        <f t="shared" si="20"/>
        <v>0</v>
      </c>
      <c r="ER8" s="20">
        <f t="shared" si="21"/>
        <v>0</v>
      </c>
      <c r="ES8" s="15">
        <v>0</v>
      </c>
      <c r="ET8" s="15">
        <v>0</v>
      </c>
      <c r="EU8" s="15">
        <v>0</v>
      </c>
      <c r="EV8" s="15">
        <v>0</v>
      </c>
      <c r="EW8" s="20">
        <f t="shared" si="22"/>
        <v>0</v>
      </c>
      <c r="EX8" s="20">
        <f t="shared" si="37"/>
        <v>0</v>
      </c>
      <c r="EY8" s="20">
        <f t="shared" si="23"/>
        <v>0</v>
      </c>
      <c r="EZ8" s="20">
        <f t="shared" si="24"/>
        <v>0</v>
      </c>
      <c r="FA8" s="15">
        <v>0</v>
      </c>
      <c r="FB8" s="15">
        <v>0</v>
      </c>
      <c r="FC8" s="20">
        <f t="shared" si="25"/>
        <v>0</v>
      </c>
      <c r="FD8" s="15">
        <v>1</v>
      </c>
      <c r="FE8" s="15">
        <v>0</v>
      </c>
      <c r="FF8" s="15">
        <v>0</v>
      </c>
      <c r="FG8" s="15">
        <v>0</v>
      </c>
      <c r="FH8" s="15">
        <v>0</v>
      </c>
      <c r="FI8" s="15">
        <v>0</v>
      </c>
      <c r="FJ8" s="15">
        <v>0</v>
      </c>
      <c r="FK8" s="15">
        <v>2</v>
      </c>
      <c r="FL8" s="15">
        <v>0</v>
      </c>
      <c r="FM8" s="15">
        <v>0</v>
      </c>
      <c r="FN8" s="15">
        <v>0</v>
      </c>
      <c r="FO8" s="15">
        <v>0</v>
      </c>
      <c r="FP8" s="15">
        <v>0</v>
      </c>
      <c r="FQ8" s="15">
        <v>0</v>
      </c>
      <c r="FR8" s="15">
        <v>4</v>
      </c>
      <c r="FS8" s="20">
        <f t="shared" si="26"/>
        <v>1</v>
      </c>
      <c r="FT8" s="15">
        <v>0</v>
      </c>
      <c r="FU8" s="15">
        <v>0</v>
      </c>
      <c r="FV8" s="15">
        <v>0</v>
      </c>
      <c r="FW8" s="15">
        <v>0</v>
      </c>
      <c r="FX8" s="15">
        <v>0</v>
      </c>
      <c r="FY8" s="15">
        <v>0</v>
      </c>
      <c r="FZ8" s="15">
        <v>0</v>
      </c>
      <c r="GA8" s="15">
        <v>0</v>
      </c>
      <c r="GB8" s="15">
        <v>0</v>
      </c>
      <c r="GC8" s="15">
        <v>0</v>
      </c>
      <c r="GD8" s="15">
        <v>0</v>
      </c>
      <c r="GE8" s="15">
        <v>0</v>
      </c>
      <c r="GF8" s="15">
        <v>0</v>
      </c>
      <c r="GG8" s="15">
        <v>0</v>
      </c>
      <c r="GH8" s="15">
        <v>0</v>
      </c>
      <c r="GI8" s="15">
        <v>0</v>
      </c>
      <c r="GJ8" s="15">
        <v>0</v>
      </c>
      <c r="GK8" s="15">
        <v>0</v>
      </c>
      <c r="GL8" s="15">
        <v>0</v>
      </c>
      <c r="GM8" s="15">
        <v>0</v>
      </c>
      <c r="GN8" s="15">
        <v>1</v>
      </c>
      <c r="GO8" s="15">
        <v>1</v>
      </c>
      <c r="GP8" s="15">
        <v>0</v>
      </c>
      <c r="GQ8" s="15">
        <v>0</v>
      </c>
      <c r="GR8" s="15">
        <v>0</v>
      </c>
      <c r="GS8" s="15">
        <v>0</v>
      </c>
      <c r="GT8" s="15">
        <v>0</v>
      </c>
      <c r="GU8" s="15">
        <v>0</v>
      </c>
      <c r="GV8" s="15">
        <v>0</v>
      </c>
      <c r="GW8" s="15">
        <v>0</v>
      </c>
      <c r="GX8" s="15">
        <v>1</v>
      </c>
      <c r="GY8" s="15" t="s">
        <v>360</v>
      </c>
      <c r="GZ8" s="15">
        <v>0</v>
      </c>
      <c r="HA8" s="15">
        <v>2</v>
      </c>
      <c r="HB8" s="15" t="s">
        <v>361</v>
      </c>
      <c r="HC8" s="15" t="s">
        <v>362</v>
      </c>
      <c r="HD8" s="15" t="s">
        <v>363</v>
      </c>
      <c r="HE8" s="15">
        <v>1</v>
      </c>
      <c r="HF8" s="15">
        <v>1</v>
      </c>
      <c r="HG8" s="15">
        <v>1</v>
      </c>
      <c r="HH8" s="15">
        <v>0</v>
      </c>
      <c r="HI8" s="15">
        <v>0</v>
      </c>
      <c r="HJ8" s="15">
        <v>2</v>
      </c>
      <c r="HK8" s="15" t="s">
        <v>364</v>
      </c>
      <c r="HL8" s="15" t="s">
        <v>274</v>
      </c>
      <c r="HM8" s="15" t="s">
        <v>365</v>
      </c>
      <c r="HN8" s="15">
        <v>1</v>
      </c>
      <c r="HO8" s="15" t="s">
        <v>366</v>
      </c>
      <c r="HP8" s="15">
        <v>1</v>
      </c>
      <c r="HQ8" s="15" t="s">
        <v>367</v>
      </c>
      <c r="HR8" s="15">
        <v>1</v>
      </c>
      <c r="HS8" s="15" t="s">
        <v>368</v>
      </c>
      <c r="HT8" s="15">
        <v>1</v>
      </c>
      <c r="HU8" s="15">
        <v>1</v>
      </c>
      <c r="HV8" s="15">
        <v>1</v>
      </c>
      <c r="HW8" s="15">
        <v>1</v>
      </c>
      <c r="HX8" s="15">
        <v>0</v>
      </c>
      <c r="HY8" s="15">
        <v>1</v>
      </c>
      <c r="HZ8" s="15">
        <v>17</v>
      </c>
      <c r="IA8" s="15" t="s">
        <v>369</v>
      </c>
      <c r="IB8" s="15">
        <v>0</v>
      </c>
      <c r="IC8" s="15">
        <v>0</v>
      </c>
      <c r="ID8" s="15">
        <v>0</v>
      </c>
      <c r="IE8" s="15">
        <v>0</v>
      </c>
      <c r="IF8" s="15">
        <v>0</v>
      </c>
      <c r="IG8" s="15">
        <v>0</v>
      </c>
      <c r="IH8" s="15">
        <v>0</v>
      </c>
      <c r="II8" s="15">
        <v>0</v>
      </c>
      <c r="IJ8" s="15">
        <v>19157</v>
      </c>
      <c r="IK8" s="15">
        <v>98.61</v>
      </c>
      <c r="IL8" s="15">
        <v>11083</v>
      </c>
      <c r="IM8" s="15">
        <v>11.43</v>
      </c>
      <c r="IN8" s="15">
        <v>1</v>
      </c>
      <c r="IO8" s="15">
        <v>1</v>
      </c>
      <c r="IP8" s="15">
        <v>6</v>
      </c>
      <c r="IQ8" s="15">
        <v>6</v>
      </c>
      <c r="IR8" s="15">
        <v>0</v>
      </c>
      <c r="IS8" s="15">
        <v>6</v>
      </c>
      <c r="IT8" s="15">
        <v>0</v>
      </c>
      <c r="IU8" s="15">
        <v>1</v>
      </c>
      <c r="IV8" s="15">
        <v>1</v>
      </c>
      <c r="IW8" s="15">
        <v>1</v>
      </c>
      <c r="IX8" s="22">
        <v>1</v>
      </c>
      <c r="IY8" s="46">
        <v>19157</v>
      </c>
      <c r="IZ8" s="7">
        <v>98.622593000000009</v>
      </c>
      <c r="JA8" s="46">
        <v>11083</v>
      </c>
      <c r="JB8" s="7">
        <v>11.433675000000001</v>
      </c>
      <c r="JC8" s="46">
        <v>1</v>
      </c>
      <c r="JD8" s="46">
        <v>1</v>
      </c>
      <c r="JE8" s="46">
        <v>6</v>
      </c>
      <c r="JF8" s="46">
        <v>4</v>
      </c>
      <c r="JG8" s="46">
        <v>2</v>
      </c>
      <c r="JH8" s="46">
        <v>6</v>
      </c>
      <c r="JI8" s="46">
        <v>0</v>
      </c>
      <c r="JJ8" s="46">
        <v>66.666666666666657</v>
      </c>
      <c r="JK8" s="46">
        <v>52.107634201019223</v>
      </c>
      <c r="JL8" s="46">
        <v>100</v>
      </c>
      <c r="JM8" s="46">
        <v>100.00091966756541</v>
      </c>
      <c r="JN8" s="34">
        <f t="shared" si="27"/>
        <v>0.5</v>
      </c>
      <c r="JO8" s="30">
        <f t="shared" si="28"/>
        <v>43.333333333333336</v>
      </c>
      <c r="JP8" s="36">
        <v>2</v>
      </c>
      <c r="JQ8" s="33">
        <f t="shared" si="29"/>
        <v>4</v>
      </c>
      <c r="JR8" s="35">
        <f t="shared" si="30"/>
        <v>2</v>
      </c>
      <c r="JS8" s="37">
        <f t="shared" si="31"/>
        <v>6</v>
      </c>
      <c r="JT8" s="39">
        <v>100.00091966756541</v>
      </c>
      <c r="JU8" s="39">
        <f t="shared" si="32"/>
        <v>100.00091966756541</v>
      </c>
      <c r="JV8" s="41">
        <f t="shared" si="33"/>
        <v>0</v>
      </c>
      <c r="JW8" s="37">
        <f t="shared" si="34"/>
        <v>6</v>
      </c>
      <c r="JX8" s="38">
        <v>5</v>
      </c>
      <c r="JY8" s="36">
        <v>4</v>
      </c>
      <c r="JZ8" s="52">
        <f t="shared" si="35"/>
        <v>0.25</v>
      </c>
      <c r="KA8" s="36">
        <f t="shared" si="36"/>
        <v>0</v>
      </c>
      <c r="KB8" s="51">
        <v>0</v>
      </c>
    </row>
    <row r="9" spans="1:288" s="8" customFormat="1" ht="114.75" x14ac:dyDescent="0.25">
      <c r="A9" s="4">
        <v>8106</v>
      </c>
      <c r="B9" s="15" t="s">
        <v>276</v>
      </c>
      <c r="C9" s="15" t="s">
        <v>370</v>
      </c>
      <c r="D9" s="15" t="s">
        <v>255</v>
      </c>
      <c r="E9" s="19">
        <v>1148</v>
      </c>
      <c r="F9" s="15" t="s">
        <v>371</v>
      </c>
      <c r="G9" s="15">
        <v>73822</v>
      </c>
      <c r="H9" s="15" t="s">
        <v>372</v>
      </c>
      <c r="I9" s="15" t="s">
        <v>373</v>
      </c>
      <c r="J9" s="15" t="s">
        <v>374</v>
      </c>
      <c r="K9" s="15" t="s">
        <v>375</v>
      </c>
      <c r="L9" s="15" t="s">
        <v>234</v>
      </c>
      <c r="M9" s="15" t="s">
        <v>208</v>
      </c>
      <c r="N9" s="15">
        <v>558609271</v>
      </c>
      <c r="O9" s="15" t="s">
        <v>376</v>
      </c>
      <c r="P9" s="15" t="s">
        <v>377</v>
      </c>
      <c r="Q9" s="15" t="s">
        <v>378</v>
      </c>
      <c r="R9" s="15" t="s">
        <v>259</v>
      </c>
      <c r="S9" s="15" t="s">
        <v>211</v>
      </c>
      <c r="T9" s="15">
        <v>558609275</v>
      </c>
      <c r="U9" s="15" t="s">
        <v>379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26" t="s">
        <v>774</v>
      </c>
      <c r="AH9" s="15">
        <v>3</v>
      </c>
      <c r="AI9" s="15">
        <v>6</v>
      </c>
      <c r="AJ9" s="20">
        <f t="shared" si="0"/>
        <v>9</v>
      </c>
      <c r="AK9" s="15">
        <v>0</v>
      </c>
      <c r="AL9" s="20">
        <f t="shared" si="1"/>
        <v>9</v>
      </c>
      <c r="AM9" s="15">
        <v>5</v>
      </c>
      <c r="AN9" s="26">
        <v>3</v>
      </c>
      <c r="AO9" s="15">
        <v>0</v>
      </c>
      <c r="AP9" s="26">
        <v>1</v>
      </c>
      <c r="AQ9" s="20">
        <f t="shared" si="2"/>
        <v>5</v>
      </c>
      <c r="AR9" s="26">
        <f t="shared" si="3"/>
        <v>4</v>
      </c>
      <c r="AS9" s="15">
        <v>0</v>
      </c>
      <c r="AT9" s="15">
        <v>0</v>
      </c>
      <c r="AU9" s="20">
        <f t="shared" si="4"/>
        <v>5</v>
      </c>
      <c r="AV9" s="26">
        <f t="shared" si="5"/>
        <v>4</v>
      </c>
      <c r="AW9" s="15">
        <v>1</v>
      </c>
      <c r="AX9" s="15">
        <v>3</v>
      </c>
      <c r="AY9" s="15">
        <v>0</v>
      </c>
      <c r="AZ9" s="15">
        <v>4</v>
      </c>
      <c r="BA9" s="20">
        <f t="shared" si="6"/>
        <v>8</v>
      </c>
      <c r="BB9" s="15">
        <v>0</v>
      </c>
      <c r="BC9" s="15">
        <v>3</v>
      </c>
      <c r="BD9" s="15">
        <v>0</v>
      </c>
      <c r="BE9" s="15">
        <v>1</v>
      </c>
      <c r="BF9" s="15">
        <v>5</v>
      </c>
      <c r="BG9" s="15">
        <v>0</v>
      </c>
      <c r="BH9" s="15">
        <v>0</v>
      </c>
      <c r="BI9" s="15">
        <v>1</v>
      </c>
      <c r="BJ9" s="15">
        <v>2</v>
      </c>
      <c r="BK9" s="15">
        <v>6</v>
      </c>
      <c r="BL9" s="15">
        <v>0</v>
      </c>
      <c r="BM9" s="15">
        <v>0</v>
      </c>
      <c r="BN9" s="15">
        <v>2</v>
      </c>
      <c r="BO9" s="15">
        <v>5</v>
      </c>
      <c r="BP9" s="15">
        <v>1</v>
      </c>
      <c r="BQ9" s="15">
        <v>1</v>
      </c>
      <c r="BR9" s="15">
        <v>1</v>
      </c>
      <c r="BS9" s="15">
        <v>0</v>
      </c>
      <c r="BT9" s="15">
        <v>3</v>
      </c>
      <c r="BU9" s="15">
        <v>1</v>
      </c>
      <c r="BV9" s="15">
        <v>1</v>
      </c>
      <c r="BW9" s="15">
        <v>1</v>
      </c>
      <c r="BX9" s="15">
        <v>0</v>
      </c>
      <c r="BY9" s="15">
        <v>1</v>
      </c>
      <c r="BZ9" s="15">
        <v>0</v>
      </c>
      <c r="CA9" s="15">
        <v>1</v>
      </c>
      <c r="CB9" s="15">
        <v>1</v>
      </c>
      <c r="CC9" s="15">
        <v>1</v>
      </c>
      <c r="CD9" s="15">
        <v>1</v>
      </c>
      <c r="CE9" s="15">
        <v>1</v>
      </c>
      <c r="CF9" s="15">
        <v>2.9</v>
      </c>
      <c r="CG9" s="15">
        <v>0.4</v>
      </c>
      <c r="CH9" s="15">
        <v>1.9</v>
      </c>
      <c r="CI9" s="15">
        <v>0.1</v>
      </c>
      <c r="CJ9" s="15">
        <v>0</v>
      </c>
      <c r="CK9" s="15">
        <v>0</v>
      </c>
      <c r="CL9" s="15">
        <v>0.1</v>
      </c>
      <c r="CM9" s="15">
        <v>0.05</v>
      </c>
      <c r="CN9" s="15" t="s">
        <v>380</v>
      </c>
      <c r="CO9" s="15">
        <v>2</v>
      </c>
      <c r="CP9" s="15">
        <v>0.9</v>
      </c>
      <c r="CQ9" s="15">
        <v>1</v>
      </c>
      <c r="CR9" s="15" t="s">
        <v>239</v>
      </c>
      <c r="CS9" s="15">
        <v>0</v>
      </c>
      <c r="CT9" s="15">
        <v>0</v>
      </c>
      <c r="CU9" s="15">
        <v>0</v>
      </c>
      <c r="CV9" s="15">
        <v>1.5</v>
      </c>
      <c r="CW9" s="15">
        <v>0.2</v>
      </c>
      <c r="CX9" s="15">
        <v>0</v>
      </c>
      <c r="CY9" s="26">
        <f t="shared" si="7"/>
        <v>9.9499999999999993</v>
      </c>
      <c r="CZ9" s="26">
        <f t="shared" si="8"/>
        <v>2.1</v>
      </c>
      <c r="DA9" s="26">
        <f t="shared" si="9"/>
        <v>12.049999999999999</v>
      </c>
      <c r="DB9" s="26">
        <f t="shared" si="10"/>
        <v>12.049999999999999</v>
      </c>
      <c r="DC9" s="15">
        <v>0</v>
      </c>
      <c r="DD9" s="15">
        <v>0</v>
      </c>
      <c r="DE9" s="15">
        <v>0</v>
      </c>
      <c r="DF9" s="15">
        <v>1</v>
      </c>
      <c r="DG9" s="15">
        <v>1</v>
      </c>
      <c r="DH9" s="15" t="s">
        <v>381</v>
      </c>
      <c r="DI9" s="15" t="s">
        <v>382</v>
      </c>
      <c r="DJ9" s="15" t="s">
        <v>738</v>
      </c>
      <c r="DK9" s="15" t="s">
        <v>383</v>
      </c>
      <c r="DL9" s="15">
        <v>0</v>
      </c>
      <c r="DM9" s="15">
        <v>0</v>
      </c>
      <c r="DN9" s="15"/>
      <c r="DO9" s="15">
        <v>0</v>
      </c>
      <c r="DP9" s="15">
        <v>0</v>
      </c>
      <c r="DQ9" s="15"/>
      <c r="DR9" s="15">
        <v>0</v>
      </c>
      <c r="DS9" s="15">
        <v>0</v>
      </c>
      <c r="DT9" s="15">
        <v>3</v>
      </c>
      <c r="DU9" s="15">
        <v>5</v>
      </c>
      <c r="DV9" s="15">
        <v>0</v>
      </c>
      <c r="DW9" s="15">
        <v>5</v>
      </c>
      <c r="DX9" s="20">
        <f t="shared" si="11"/>
        <v>5</v>
      </c>
      <c r="DY9" s="20">
        <f t="shared" si="12"/>
        <v>0</v>
      </c>
      <c r="DZ9" s="20">
        <f t="shared" si="13"/>
        <v>8</v>
      </c>
      <c r="EA9" s="15">
        <v>0</v>
      </c>
      <c r="EB9" s="15">
        <v>0</v>
      </c>
      <c r="EC9" s="15">
        <v>0</v>
      </c>
      <c r="ED9" s="15">
        <v>13</v>
      </c>
      <c r="EE9" s="15">
        <v>0</v>
      </c>
      <c r="EF9" s="15">
        <v>2</v>
      </c>
      <c r="EG9" s="20">
        <f t="shared" si="14"/>
        <v>13</v>
      </c>
      <c r="EH9" s="20">
        <f t="shared" si="15"/>
        <v>0</v>
      </c>
      <c r="EI9" s="20">
        <f t="shared" si="16"/>
        <v>2</v>
      </c>
      <c r="EJ9" s="20">
        <f t="shared" si="17"/>
        <v>18</v>
      </c>
      <c r="EK9" s="20">
        <f t="shared" si="18"/>
        <v>0</v>
      </c>
      <c r="EL9" s="20">
        <f t="shared" si="19"/>
        <v>10</v>
      </c>
      <c r="EM9" s="15">
        <v>1</v>
      </c>
      <c r="EN9" s="15">
        <v>0</v>
      </c>
      <c r="EO9" s="15">
        <v>2</v>
      </c>
      <c r="EP9" s="15">
        <v>0</v>
      </c>
      <c r="EQ9" s="20">
        <f t="shared" si="20"/>
        <v>3</v>
      </c>
      <c r="ER9" s="20">
        <f t="shared" si="21"/>
        <v>0</v>
      </c>
      <c r="ES9" s="15">
        <v>1</v>
      </c>
      <c r="ET9" s="15">
        <v>0</v>
      </c>
      <c r="EU9" s="15">
        <v>2</v>
      </c>
      <c r="EV9" s="15">
        <v>0</v>
      </c>
      <c r="EW9" s="20">
        <f t="shared" si="22"/>
        <v>3</v>
      </c>
      <c r="EX9" s="20">
        <f t="shared" si="37"/>
        <v>0</v>
      </c>
      <c r="EY9" s="20">
        <f t="shared" si="23"/>
        <v>6</v>
      </c>
      <c r="EZ9" s="20">
        <f t="shared" si="24"/>
        <v>0</v>
      </c>
      <c r="FA9" s="15">
        <v>0</v>
      </c>
      <c r="FB9" s="15">
        <v>0</v>
      </c>
      <c r="FC9" s="20">
        <f t="shared" si="25"/>
        <v>0</v>
      </c>
      <c r="FD9" s="15">
        <v>7</v>
      </c>
      <c r="FE9" s="15">
        <v>3</v>
      </c>
      <c r="FF9" s="15">
        <v>0</v>
      </c>
      <c r="FG9" s="15">
        <v>0</v>
      </c>
      <c r="FH9" s="15">
        <v>3</v>
      </c>
      <c r="FI9" s="15">
        <v>0</v>
      </c>
      <c r="FJ9" s="15">
        <v>12</v>
      </c>
      <c r="FK9" s="15">
        <v>12</v>
      </c>
      <c r="FL9" s="15">
        <v>0</v>
      </c>
      <c r="FM9" s="15">
        <v>0</v>
      </c>
      <c r="FN9" s="15">
        <v>0</v>
      </c>
      <c r="FO9" s="15">
        <v>0</v>
      </c>
      <c r="FP9" s="15">
        <v>0</v>
      </c>
      <c r="FQ9" s="15">
        <v>183</v>
      </c>
      <c r="FR9" s="15">
        <v>9</v>
      </c>
      <c r="FS9" s="20">
        <f t="shared" si="26"/>
        <v>24</v>
      </c>
      <c r="FT9" s="15">
        <v>0</v>
      </c>
      <c r="FU9" s="15">
        <v>0</v>
      </c>
      <c r="FV9" s="15">
        <v>0</v>
      </c>
      <c r="FW9" s="15">
        <v>0</v>
      </c>
      <c r="FX9" s="15">
        <v>0</v>
      </c>
      <c r="FY9" s="15">
        <v>0</v>
      </c>
      <c r="FZ9" s="15">
        <v>0</v>
      </c>
      <c r="GA9" s="15">
        <v>0</v>
      </c>
      <c r="GB9" s="15">
        <v>0</v>
      </c>
      <c r="GC9" s="15">
        <v>0</v>
      </c>
      <c r="GD9" s="15">
        <v>0</v>
      </c>
      <c r="GE9" s="15">
        <v>0</v>
      </c>
      <c r="GF9" s="15">
        <v>0</v>
      </c>
      <c r="GG9" s="15">
        <v>0</v>
      </c>
      <c r="GH9" s="15">
        <v>0</v>
      </c>
      <c r="GI9" s="15">
        <v>0</v>
      </c>
      <c r="GJ9" s="15">
        <v>0</v>
      </c>
      <c r="GK9" s="15">
        <v>0</v>
      </c>
      <c r="GL9" s="15">
        <v>0</v>
      </c>
      <c r="GM9" s="15">
        <v>0</v>
      </c>
      <c r="GN9" s="15">
        <v>12</v>
      </c>
      <c r="GO9" s="15">
        <v>12</v>
      </c>
      <c r="GP9" s="15">
        <v>0</v>
      </c>
      <c r="GQ9" s="15">
        <v>0</v>
      </c>
      <c r="GR9" s="15">
        <v>0</v>
      </c>
      <c r="GS9" s="15">
        <v>0</v>
      </c>
      <c r="GT9" s="15">
        <v>0</v>
      </c>
      <c r="GU9" s="15">
        <v>0</v>
      </c>
      <c r="GV9" s="15">
        <v>0</v>
      </c>
      <c r="GW9" s="15">
        <v>0</v>
      </c>
      <c r="GX9" s="15">
        <v>3</v>
      </c>
      <c r="GY9" s="15" t="s">
        <v>384</v>
      </c>
      <c r="GZ9" s="15" t="s">
        <v>385</v>
      </c>
      <c r="HA9" s="15">
        <v>4</v>
      </c>
      <c r="HB9" s="15" t="s">
        <v>386</v>
      </c>
      <c r="HC9" s="15" t="s">
        <v>387</v>
      </c>
      <c r="HD9" s="15">
        <v>0</v>
      </c>
      <c r="HE9" s="15">
        <v>1</v>
      </c>
      <c r="HF9" s="15">
        <v>1</v>
      </c>
      <c r="HG9" s="15">
        <v>1</v>
      </c>
      <c r="HH9" s="15">
        <v>0</v>
      </c>
      <c r="HI9" s="15">
        <v>0</v>
      </c>
      <c r="HJ9" s="15">
        <v>2</v>
      </c>
      <c r="HK9" s="15" t="s">
        <v>388</v>
      </c>
      <c r="HL9" s="15">
        <v>0</v>
      </c>
      <c r="HM9" s="15" t="s">
        <v>389</v>
      </c>
      <c r="HN9" s="15">
        <v>2</v>
      </c>
      <c r="HO9" s="15" t="s">
        <v>390</v>
      </c>
      <c r="HP9" s="15">
        <v>1</v>
      </c>
      <c r="HQ9" s="15" t="s">
        <v>391</v>
      </c>
      <c r="HR9" s="15">
        <v>3</v>
      </c>
      <c r="HS9" s="15" t="s">
        <v>392</v>
      </c>
      <c r="HT9" s="15">
        <v>1</v>
      </c>
      <c r="HU9" s="15">
        <v>0</v>
      </c>
      <c r="HV9" s="15">
        <v>0</v>
      </c>
      <c r="HW9" s="15">
        <v>0</v>
      </c>
      <c r="HX9" s="15">
        <v>1</v>
      </c>
      <c r="HY9" s="15">
        <v>0</v>
      </c>
      <c r="HZ9" s="15">
        <v>0</v>
      </c>
      <c r="IA9" s="15">
        <v>0</v>
      </c>
      <c r="IB9" s="15">
        <v>0</v>
      </c>
      <c r="IC9" s="15">
        <v>0</v>
      </c>
      <c r="ID9" s="15">
        <v>18</v>
      </c>
      <c r="IE9" s="15">
        <v>0</v>
      </c>
      <c r="IF9" s="15">
        <v>4</v>
      </c>
      <c r="IG9" s="15">
        <v>0</v>
      </c>
      <c r="IH9" s="15" t="s">
        <v>393</v>
      </c>
      <c r="II9" s="15">
        <v>0</v>
      </c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46">
        <v>110279</v>
      </c>
      <c r="IZ9" s="7">
        <v>480.20245799999998</v>
      </c>
      <c r="JA9" s="46">
        <v>58200</v>
      </c>
      <c r="JB9" s="7">
        <v>51.530411999999998</v>
      </c>
      <c r="JC9" s="46">
        <v>6</v>
      </c>
      <c r="JD9" s="46">
        <v>1</v>
      </c>
      <c r="JE9" s="46">
        <v>37</v>
      </c>
      <c r="JF9" s="46">
        <v>16</v>
      </c>
      <c r="JG9" s="46">
        <v>20</v>
      </c>
      <c r="JH9" s="46">
        <v>36</v>
      </c>
      <c r="JI9" s="46">
        <v>0</v>
      </c>
      <c r="JJ9" s="46">
        <v>43.243243243243242</v>
      </c>
      <c r="JK9" s="46">
        <v>42.08466588065653</v>
      </c>
      <c r="JL9" s="46">
        <v>97.297297297297305</v>
      </c>
      <c r="JM9" s="46">
        <v>99.282998672197564</v>
      </c>
      <c r="JN9" s="34">
        <f t="shared" si="27"/>
        <v>8.2758620689655178</v>
      </c>
      <c r="JO9" s="30">
        <f t="shared" si="28"/>
        <v>25</v>
      </c>
      <c r="JP9" s="36">
        <v>6</v>
      </c>
      <c r="JQ9" s="33">
        <f t="shared" si="29"/>
        <v>9</v>
      </c>
      <c r="JR9" s="35">
        <f t="shared" si="30"/>
        <v>3</v>
      </c>
      <c r="JS9" s="37">
        <f t="shared" si="31"/>
        <v>36</v>
      </c>
      <c r="JT9" s="39">
        <v>89.554518690114676</v>
      </c>
      <c r="JU9" s="39">
        <f t="shared" si="32"/>
        <v>99.282998672197564</v>
      </c>
      <c r="JV9" s="41">
        <f t="shared" si="33"/>
        <v>9.728479982082888</v>
      </c>
      <c r="JW9" s="37">
        <f t="shared" si="34"/>
        <v>37</v>
      </c>
      <c r="JX9" s="38">
        <v>5</v>
      </c>
      <c r="JY9" s="36">
        <v>5</v>
      </c>
      <c r="JZ9" s="52">
        <f t="shared" si="35"/>
        <v>6</v>
      </c>
      <c r="KA9" s="36">
        <f t="shared" si="36"/>
        <v>0</v>
      </c>
      <c r="KB9" s="51">
        <f t="shared" ref="KB9:KB18" si="38">FL9/FJ9*100</f>
        <v>0</v>
      </c>
    </row>
    <row r="10" spans="1:288" s="8" customFormat="1" ht="38.25" x14ac:dyDescent="0.25">
      <c r="A10" s="4">
        <v>8107</v>
      </c>
      <c r="B10" s="15" t="s">
        <v>276</v>
      </c>
      <c r="C10" s="15" t="s">
        <v>394</v>
      </c>
      <c r="D10" s="15" t="s">
        <v>237</v>
      </c>
      <c r="E10" s="19">
        <v>3</v>
      </c>
      <c r="F10" s="15" t="s">
        <v>395</v>
      </c>
      <c r="G10" s="15">
        <v>73911</v>
      </c>
      <c r="H10" s="15" t="s">
        <v>396</v>
      </c>
      <c r="I10" s="15" t="s">
        <v>397</v>
      </c>
      <c r="J10" s="15" t="s">
        <v>398</v>
      </c>
      <c r="K10" s="15" t="s">
        <v>399</v>
      </c>
      <c r="L10" s="15" t="s">
        <v>262</v>
      </c>
      <c r="M10" s="15" t="s">
        <v>211</v>
      </c>
      <c r="N10" s="15">
        <v>558604150</v>
      </c>
      <c r="O10" s="15" t="s">
        <v>400</v>
      </c>
      <c r="P10" s="21" t="s">
        <v>219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 t="s">
        <v>399</v>
      </c>
      <c r="AC10" s="15" t="s">
        <v>262</v>
      </c>
      <c r="AD10" s="15" t="s">
        <v>211</v>
      </c>
      <c r="AE10" s="15">
        <v>558604150</v>
      </c>
      <c r="AF10" s="15" t="s">
        <v>400</v>
      </c>
      <c r="AG10" s="26" t="s">
        <v>774</v>
      </c>
      <c r="AH10" s="15">
        <v>2</v>
      </c>
      <c r="AI10" s="15">
        <v>0</v>
      </c>
      <c r="AJ10" s="20">
        <f t="shared" si="0"/>
        <v>2</v>
      </c>
      <c r="AK10" s="15">
        <v>0</v>
      </c>
      <c r="AL10" s="20">
        <f t="shared" si="1"/>
        <v>2</v>
      </c>
      <c r="AM10" s="15">
        <v>1.7</v>
      </c>
      <c r="AN10" s="26">
        <v>1.7</v>
      </c>
      <c r="AO10" s="15">
        <v>0</v>
      </c>
      <c r="AP10" s="15">
        <v>0</v>
      </c>
      <c r="AQ10" s="20">
        <f t="shared" si="2"/>
        <v>1.7</v>
      </c>
      <c r="AR10" s="26">
        <f t="shared" si="3"/>
        <v>1.7</v>
      </c>
      <c r="AS10" s="15">
        <v>0</v>
      </c>
      <c r="AT10" s="26">
        <v>0</v>
      </c>
      <c r="AU10" s="20">
        <f t="shared" si="4"/>
        <v>1.7</v>
      </c>
      <c r="AV10" s="26">
        <f t="shared" si="5"/>
        <v>1.7</v>
      </c>
      <c r="AW10" s="15">
        <v>1</v>
      </c>
      <c r="AX10" s="15">
        <v>0</v>
      </c>
      <c r="AY10" s="15">
        <v>0</v>
      </c>
      <c r="AZ10" s="15">
        <v>1</v>
      </c>
      <c r="BA10" s="20">
        <f t="shared" si="6"/>
        <v>2</v>
      </c>
      <c r="BB10" s="15">
        <v>0</v>
      </c>
      <c r="BC10" s="15">
        <v>0</v>
      </c>
      <c r="BD10" s="15">
        <v>0</v>
      </c>
      <c r="BE10" s="15">
        <v>0</v>
      </c>
      <c r="BF10" s="15">
        <v>2</v>
      </c>
      <c r="BG10" s="15">
        <v>0</v>
      </c>
      <c r="BH10" s="15">
        <v>0</v>
      </c>
      <c r="BI10" s="15">
        <v>1</v>
      </c>
      <c r="BJ10" s="15">
        <v>0</v>
      </c>
      <c r="BK10" s="15">
        <v>1</v>
      </c>
      <c r="BL10" s="15">
        <v>0</v>
      </c>
      <c r="BM10" s="15">
        <v>0</v>
      </c>
      <c r="BN10" s="15">
        <v>0</v>
      </c>
      <c r="BO10" s="15">
        <v>1</v>
      </c>
      <c r="BP10" s="15">
        <v>1</v>
      </c>
      <c r="BQ10" s="15">
        <v>0</v>
      </c>
      <c r="BR10" s="15">
        <v>0</v>
      </c>
      <c r="BS10" s="15">
        <v>0</v>
      </c>
      <c r="BT10" s="15">
        <v>5</v>
      </c>
      <c r="BU10" s="15">
        <v>1</v>
      </c>
      <c r="BV10" s="15">
        <v>0</v>
      </c>
      <c r="BW10" s="15">
        <v>1</v>
      </c>
      <c r="BX10" s="15">
        <v>0</v>
      </c>
      <c r="BY10" s="15">
        <v>1</v>
      </c>
      <c r="BZ10" s="15">
        <v>0</v>
      </c>
      <c r="CA10" s="15">
        <v>0</v>
      </c>
      <c r="CB10" s="15">
        <v>1</v>
      </c>
      <c r="CC10" s="15">
        <v>1</v>
      </c>
      <c r="CD10" s="15">
        <v>1</v>
      </c>
      <c r="CE10" s="15">
        <v>0.2</v>
      </c>
      <c r="CF10" s="15">
        <v>1</v>
      </c>
      <c r="CG10" s="15">
        <v>0.1</v>
      </c>
      <c r="CH10" s="15">
        <v>0.3</v>
      </c>
      <c r="CI10" s="15">
        <v>0.05</v>
      </c>
      <c r="CJ10" s="15">
        <v>0</v>
      </c>
      <c r="CK10" s="15">
        <v>0</v>
      </c>
      <c r="CL10" s="15">
        <v>0.02</v>
      </c>
      <c r="CM10" s="15">
        <v>0</v>
      </c>
      <c r="CN10" s="15">
        <v>0</v>
      </c>
      <c r="CO10" s="15">
        <v>0.2</v>
      </c>
      <c r="CP10" s="15">
        <v>0</v>
      </c>
      <c r="CQ10" s="15">
        <v>0</v>
      </c>
      <c r="CR10" s="15"/>
      <c r="CS10" s="15">
        <v>0</v>
      </c>
      <c r="CT10" s="15">
        <v>0.1</v>
      </c>
      <c r="CU10" s="15" t="s">
        <v>239</v>
      </c>
      <c r="CV10" s="15">
        <v>0</v>
      </c>
      <c r="CW10" s="15">
        <v>0</v>
      </c>
      <c r="CX10" s="15">
        <v>0</v>
      </c>
      <c r="CY10" s="26">
        <f t="shared" si="7"/>
        <v>1.87</v>
      </c>
      <c r="CZ10" s="20">
        <f t="shared" si="8"/>
        <v>0</v>
      </c>
      <c r="DA10" s="26">
        <f t="shared" si="9"/>
        <v>1.87</v>
      </c>
      <c r="DB10" s="26">
        <f t="shared" si="10"/>
        <v>1.9700000000000002</v>
      </c>
      <c r="DC10" s="15">
        <v>0</v>
      </c>
      <c r="DD10" s="15">
        <v>0</v>
      </c>
      <c r="DE10" s="15">
        <v>0</v>
      </c>
      <c r="DF10" s="15">
        <v>0</v>
      </c>
      <c r="DG10" s="15">
        <v>0</v>
      </c>
      <c r="DH10" s="15"/>
      <c r="DI10" s="15" t="s">
        <v>401</v>
      </c>
      <c r="DJ10" s="15" t="s">
        <v>738</v>
      </c>
      <c r="DK10" s="15" t="s">
        <v>402</v>
      </c>
      <c r="DL10" s="15">
        <v>0</v>
      </c>
      <c r="DM10" s="15">
        <v>0</v>
      </c>
      <c r="DN10" s="15"/>
      <c r="DO10" s="15">
        <v>0</v>
      </c>
      <c r="DP10" s="15">
        <v>0</v>
      </c>
      <c r="DQ10" s="15"/>
      <c r="DR10" s="15">
        <v>1</v>
      </c>
      <c r="DS10" s="15">
        <v>0</v>
      </c>
      <c r="DT10" s="15">
        <v>0</v>
      </c>
      <c r="DU10" s="15">
        <v>1</v>
      </c>
      <c r="DV10" s="15">
        <v>1</v>
      </c>
      <c r="DW10" s="15">
        <v>2</v>
      </c>
      <c r="DX10" s="20">
        <f t="shared" si="11"/>
        <v>2</v>
      </c>
      <c r="DY10" s="20">
        <f t="shared" si="12"/>
        <v>1</v>
      </c>
      <c r="DZ10" s="20">
        <f t="shared" si="13"/>
        <v>2</v>
      </c>
      <c r="EA10" s="15">
        <v>0</v>
      </c>
      <c r="EB10" s="15">
        <v>0</v>
      </c>
      <c r="EC10" s="15">
        <v>0</v>
      </c>
      <c r="ED10" s="15">
        <v>2</v>
      </c>
      <c r="EE10" s="15">
        <v>0</v>
      </c>
      <c r="EF10" s="15">
        <v>1</v>
      </c>
      <c r="EG10" s="20">
        <f t="shared" si="14"/>
        <v>2</v>
      </c>
      <c r="EH10" s="20">
        <f t="shared" si="15"/>
        <v>0</v>
      </c>
      <c r="EI10" s="20">
        <f t="shared" si="16"/>
        <v>1</v>
      </c>
      <c r="EJ10" s="20">
        <f t="shared" si="17"/>
        <v>4</v>
      </c>
      <c r="EK10" s="20">
        <f t="shared" si="18"/>
        <v>1</v>
      </c>
      <c r="EL10" s="20">
        <f t="shared" si="19"/>
        <v>3</v>
      </c>
      <c r="EM10" s="15">
        <v>0</v>
      </c>
      <c r="EN10" s="15">
        <v>0</v>
      </c>
      <c r="EO10" s="15">
        <v>2</v>
      </c>
      <c r="EP10" s="15">
        <v>0</v>
      </c>
      <c r="EQ10" s="20">
        <f t="shared" si="20"/>
        <v>2</v>
      </c>
      <c r="ER10" s="20">
        <f t="shared" si="21"/>
        <v>0</v>
      </c>
      <c r="ES10" s="15">
        <v>1</v>
      </c>
      <c r="ET10" s="15">
        <v>0</v>
      </c>
      <c r="EU10" s="15">
        <v>4</v>
      </c>
      <c r="EV10" s="15">
        <v>0</v>
      </c>
      <c r="EW10" s="20">
        <f t="shared" si="22"/>
        <v>5</v>
      </c>
      <c r="EX10" s="20">
        <f t="shared" si="37"/>
        <v>0</v>
      </c>
      <c r="EY10" s="20">
        <f t="shared" si="23"/>
        <v>7</v>
      </c>
      <c r="EZ10" s="20">
        <f t="shared" si="24"/>
        <v>0</v>
      </c>
      <c r="FA10" s="15">
        <v>0</v>
      </c>
      <c r="FB10" s="15">
        <v>0</v>
      </c>
      <c r="FC10" s="20">
        <f t="shared" si="25"/>
        <v>0</v>
      </c>
      <c r="FD10" s="15">
        <v>2</v>
      </c>
      <c r="FE10" s="15">
        <v>3</v>
      </c>
      <c r="FF10" s="15">
        <v>0</v>
      </c>
      <c r="FG10" s="15">
        <v>0</v>
      </c>
      <c r="FH10" s="15">
        <v>1</v>
      </c>
      <c r="FI10" s="15">
        <v>1</v>
      </c>
      <c r="FJ10" s="15">
        <v>7</v>
      </c>
      <c r="FK10" s="15">
        <v>26</v>
      </c>
      <c r="FL10" s="15">
        <v>0</v>
      </c>
      <c r="FM10" s="15">
        <v>1</v>
      </c>
      <c r="FN10" s="15">
        <v>1</v>
      </c>
      <c r="FO10" s="15">
        <v>0</v>
      </c>
      <c r="FP10" s="15">
        <v>0</v>
      </c>
      <c r="FQ10" s="15">
        <v>240</v>
      </c>
      <c r="FR10" s="15">
        <v>12</v>
      </c>
      <c r="FS10" s="20">
        <f t="shared" si="26"/>
        <v>13</v>
      </c>
      <c r="FT10" s="15">
        <v>2</v>
      </c>
      <c r="FU10" s="15">
        <v>1</v>
      </c>
      <c r="FV10" s="15">
        <v>1</v>
      </c>
      <c r="FW10" s="15">
        <v>0</v>
      </c>
      <c r="FX10" s="15">
        <v>0</v>
      </c>
      <c r="FY10" s="15">
        <v>0</v>
      </c>
      <c r="FZ10" s="15">
        <v>0</v>
      </c>
      <c r="GA10" s="15">
        <v>0</v>
      </c>
      <c r="GB10" s="15">
        <v>0</v>
      </c>
      <c r="GC10" s="15">
        <v>0</v>
      </c>
      <c r="GD10" s="15">
        <v>0</v>
      </c>
      <c r="GE10" s="15">
        <v>0</v>
      </c>
      <c r="GF10" s="15">
        <v>0</v>
      </c>
      <c r="GG10" s="15">
        <v>0</v>
      </c>
      <c r="GH10" s="15">
        <v>0</v>
      </c>
      <c r="GI10" s="15">
        <v>0</v>
      </c>
      <c r="GJ10" s="15">
        <v>0</v>
      </c>
      <c r="GK10" s="15">
        <v>0</v>
      </c>
      <c r="GL10" s="15">
        <v>0</v>
      </c>
      <c r="GM10" s="15">
        <v>0</v>
      </c>
      <c r="GN10" s="15">
        <v>3</v>
      </c>
      <c r="GO10" s="15">
        <v>3</v>
      </c>
      <c r="GP10" s="15">
        <v>0</v>
      </c>
      <c r="GQ10" s="15">
        <v>0</v>
      </c>
      <c r="GR10" s="15">
        <v>0</v>
      </c>
      <c r="GS10" s="15">
        <v>0</v>
      </c>
      <c r="GT10" s="15">
        <v>0</v>
      </c>
      <c r="GU10" s="15">
        <v>0</v>
      </c>
      <c r="GV10" s="15">
        <v>0</v>
      </c>
      <c r="GW10" s="15">
        <v>0</v>
      </c>
      <c r="GX10" s="15">
        <v>5</v>
      </c>
      <c r="GY10" s="15" t="s">
        <v>403</v>
      </c>
      <c r="GZ10" s="15">
        <v>0</v>
      </c>
      <c r="HA10" s="15">
        <v>3</v>
      </c>
      <c r="HB10" s="15">
        <v>0</v>
      </c>
      <c r="HC10" s="15">
        <v>0</v>
      </c>
      <c r="HD10" s="15" t="s">
        <v>404</v>
      </c>
      <c r="HE10" s="15">
        <v>1</v>
      </c>
      <c r="HF10" s="15">
        <v>1</v>
      </c>
      <c r="HG10" s="15">
        <v>1</v>
      </c>
      <c r="HH10" s="15"/>
      <c r="HI10" s="15">
        <v>0</v>
      </c>
      <c r="HJ10" s="15">
        <v>3</v>
      </c>
      <c r="HK10" s="15" t="s">
        <v>405</v>
      </c>
      <c r="HL10" s="15" t="s">
        <v>406</v>
      </c>
      <c r="HM10" s="15" t="s">
        <v>407</v>
      </c>
      <c r="HN10" s="15">
        <v>2</v>
      </c>
      <c r="HO10" s="15">
        <v>0</v>
      </c>
      <c r="HP10" s="15">
        <v>1</v>
      </c>
      <c r="HQ10" s="15" t="s">
        <v>408</v>
      </c>
      <c r="HR10" s="15">
        <v>1</v>
      </c>
      <c r="HS10" s="15"/>
      <c r="HT10" s="15">
        <v>0</v>
      </c>
      <c r="HU10" s="15">
        <v>1</v>
      </c>
      <c r="HV10" s="15">
        <v>1</v>
      </c>
      <c r="HW10" s="15">
        <v>1</v>
      </c>
      <c r="HX10" s="15">
        <v>0</v>
      </c>
      <c r="HY10" s="15">
        <v>0</v>
      </c>
      <c r="HZ10" s="15" t="s">
        <v>264</v>
      </c>
      <c r="IA10" s="15" t="s">
        <v>409</v>
      </c>
      <c r="IB10" s="15">
        <v>0</v>
      </c>
      <c r="IC10" s="15">
        <v>1</v>
      </c>
      <c r="ID10" s="15">
        <v>6</v>
      </c>
      <c r="IE10" s="15">
        <v>0</v>
      </c>
      <c r="IF10" s="15">
        <v>8</v>
      </c>
      <c r="IG10" s="15">
        <v>1</v>
      </c>
      <c r="IH10" s="15" t="s">
        <v>410</v>
      </c>
      <c r="II10" s="15">
        <v>0</v>
      </c>
      <c r="IJ10" s="15">
        <v>22748</v>
      </c>
      <c r="IK10" s="15">
        <v>317.35000000000002</v>
      </c>
      <c r="IL10" s="15">
        <v>9882</v>
      </c>
      <c r="IM10" s="15" t="s">
        <v>411</v>
      </c>
      <c r="IN10" s="15">
        <v>3</v>
      </c>
      <c r="IO10" s="15">
        <v>1</v>
      </c>
      <c r="IP10" s="15">
        <v>11</v>
      </c>
      <c r="IQ10" s="15">
        <v>3</v>
      </c>
      <c r="IR10" s="15">
        <v>4</v>
      </c>
      <c r="IS10" s="15">
        <v>7</v>
      </c>
      <c r="IT10" s="15">
        <v>0</v>
      </c>
      <c r="IU10" s="15"/>
      <c r="IV10" s="15"/>
      <c r="IW10" s="15"/>
      <c r="IX10" s="15"/>
      <c r="IY10" s="46">
        <v>23498</v>
      </c>
      <c r="IZ10" s="7">
        <v>317.39541300000002</v>
      </c>
      <c r="JA10" s="46">
        <v>9698</v>
      </c>
      <c r="JB10" s="7">
        <v>21.917224999999998</v>
      </c>
      <c r="JC10" s="46">
        <v>3</v>
      </c>
      <c r="JD10" s="46">
        <v>1</v>
      </c>
      <c r="JE10" s="46">
        <v>11</v>
      </c>
      <c r="JF10" s="46">
        <v>2</v>
      </c>
      <c r="JG10" s="46">
        <v>6</v>
      </c>
      <c r="JH10" s="46">
        <v>8</v>
      </c>
      <c r="JI10" s="46">
        <v>0</v>
      </c>
      <c r="JJ10" s="46">
        <v>18.181818181818183</v>
      </c>
      <c r="JK10" s="46">
        <v>4.433617948977731</v>
      </c>
      <c r="JL10" s="46">
        <v>72.727272727272734</v>
      </c>
      <c r="JM10" s="46">
        <v>62.307548219041209</v>
      </c>
      <c r="JN10" s="34">
        <f t="shared" si="27"/>
        <v>13</v>
      </c>
      <c r="JO10" s="30">
        <f t="shared" si="28"/>
        <v>30</v>
      </c>
      <c r="JP10" s="36">
        <v>2</v>
      </c>
      <c r="JQ10" s="33">
        <f t="shared" si="29"/>
        <v>2</v>
      </c>
      <c r="JR10" s="35">
        <f t="shared" si="30"/>
        <v>0</v>
      </c>
      <c r="JS10" s="37">
        <f t="shared" si="31"/>
        <v>8</v>
      </c>
      <c r="JT10" s="39">
        <v>58.799621026659253</v>
      </c>
      <c r="JU10" s="39">
        <f t="shared" si="32"/>
        <v>62.307548219041209</v>
      </c>
      <c r="JV10" s="41">
        <f t="shared" si="33"/>
        <v>3.5079271923819562</v>
      </c>
      <c r="JW10" s="37">
        <f t="shared" si="34"/>
        <v>11</v>
      </c>
      <c r="JX10" s="38">
        <v>5</v>
      </c>
      <c r="JY10" s="36">
        <v>2</v>
      </c>
      <c r="JZ10" s="52">
        <f t="shared" si="35"/>
        <v>7.6470588235294121</v>
      </c>
      <c r="KA10" s="36">
        <f t="shared" si="36"/>
        <v>1</v>
      </c>
      <c r="KB10" s="51">
        <f t="shared" si="38"/>
        <v>0</v>
      </c>
    </row>
    <row r="11" spans="1:288" s="8" customFormat="1" ht="229.5" x14ac:dyDescent="0.25">
      <c r="A11" s="4">
        <v>8108</v>
      </c>
      <c r="B11" s="15" t="s">
        <v>276</v>
      </c>
      <c r="C11" s="15" t="s">
        <v>412</v>
      </c>
      <c r="D11" s="15" t="s">
        <v>413</v>
      </c>
      <c r="E11" s="19" t="s">
        <v>414</v>
      </c>
      <c r="F11" s="15" t="s">
        <v>732</v>
      </c>
      <c r="G11" s="15">
        <v>73601</v>
      </c>
      <c r="H11" s="15" t="s">
        <v>415</v>
      </c>
      <c r="I11" s="15" t="s">
        <v>416</v>
      </c>
      <c r="J11" s="15" t="s">
        <v>417</v>
      </c>
      <c r="K11" s="15" t="s">
        <v>418</v>
      </c>
      <c r="L11" s="15" t="s">
        <v>263</v>
      </c>
      <c r="M11" s="15" t="s">
        <v>211</v>
      </c>
      <c r="N11" s="15">
        <v>596803270</v>
      </c>
      <c r="O11" s="15" t="s">
        <v>419</v>
      </c>
      <c r="P11" s="21" t="s">
        <v>219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 t="s">
        <v>418</v>
      </c>
      <c r="AC11" s="15" t="s">
        <v>263</v>
      </c>
      <c r="AD11" s="15" t="s">
        <v>211</v>
      </c>
      <c r="AE11" s="15">
        <v>596803270</v>
      </c>
      <c r="AF11" s="15" t="s">
        <v>419</v>
      </c>
      <c r="AG11" s="20" t="s">
        <v>773</v>
      </c>
      <c r="AH11" s="15">
        <v>5</v>
      </c>
      <c r="AI11" s="15">
        <v>2</v>
      </c>
      <c r="AJ11" s="20">
        <f t="shared" si="0"/>
        <v>7</v>
      </c>
      <c r="AK11" s="15">
        <v>0</v>
      </c>
      <c r="AL11" s="20">
        <f t="shared" si="1"/>
        <v>7</v>
      </c>
      <c r="AM11" s="15">
        <v>6</v>
      </c>
      <c r="AN11" s="15">
        <v>5</v>
      </c>
      <c r="AO11" s="15">
        <v>1</v>
      </c>
      <c r="AP11" s="15">
        <v>2</v>
      </c>
      <c r="AQ11" s="20">
        <f t="shared" si="2"/>
        <v>7</v>
      </c>
      <c r="AR11" s="20">
        <f t="shared" si="3"/>
        <v>7</v>
      </c>
      <c r="AS11" s="15">
        <v>0</v>
      </c>
      <c r="AT11" s="15">
        <v>0</v>
      </c>
      <c r="AU11" s="20">
        <f t="shared" si="4"/>
        <v>7</v>
      </c>
      <c r="AV11" s="20">
        <f t="shared" si="5"/>
        <v>7</v>
      </c>
      <c r="AW11" s="15">
        <v>1</v>
      </c>
      <c r="AX11" s="15">
        <v>1</v>
      </c>
      <c r="AY11" s="15">
        <v>0</v>
      </c>
      <c r="AZ11" s="15">
        <v>3</v>
      </c>
      <c r="BA11" s="20">
        <f t="shared" si="6"/>
        <v>5</v>
      </c>
      <c r="BB11" s="15">
        <v>0</v>
      </c>
      <c r="BC11" s="15">
        <v>1</v>
      </c>
      <c r="BD11" s="15">
        <v>0</v>
      </c>
      <c r="BE11" s="15">
        <v>1</v>
      </c>
      <c r="BF11" s="15">
        <v>5</v>
      </c>
      <c r="BG11" s="15">
        <v>0</v>
      </c>
      <c r="BH11" s="15">
        <v>0</v>
      </c>
      <c r="BI11" s="15">
        <v>4</v>
      </c>
      <c r="BJ11" s="15">
        <v>1</v>
      </c>
      <c r="BK11" s="15">
        <v>2</v>
      </c>
      <c r="BL11" s="15">
        <v>1</v>
      </c>
      <c r="BM11" s="15">
        <v>0</v>
      </c>
      <c r="BN11" s="15">
        <v>0</v>
      </c>
      <c r="BO11" s="15">
        <v>0</v>
      </c>
      <c r="BP11" s="15">
        <v>5</v>
      </c>
      <c r="BQ11" s="15">
        <v>1</v>
      </c>
      <c r="BR11" s="15">
        <v>1</v>
      </c>
      <c r="BS11" s="15">
        <v>0</v>
      </c>
      <c r="BT11" s="15">
        <v>2</v>
      </c>
      <c r="BU11" s="15">
        <v>1</v>
      </c>
      <c r="BV11" s="15">
        <v>1</v>
      </c>
      <c r="BW11" s="15">
        <v>0</v>
      </c>
      <c r="BX11" s="15">
        <v>1</v>
      </c>
      <c r="BY11" s="15">
        <v>0</v>
      </c>
      <c r="BZ11" s="15">
        <v>1</v>
      </c>
      <c r="CA11" s="15">
        <v>2</v>
      </c>
      <c r="CB11" s="15">
        <v>1</v>
      </c>
      <c r="CC11" s="15">
        <v>0</v>
      </c>
      <c r="CD11" s="15">
        <v>1</v>
      </c>
      <c r="CE11" s="15">
        <v>1.46</v>
      </c>
      <c r="CF11" s="15">
        <v>1.79</v>
      </c>
      <c r="CG11" s="15">
        <v>0.3</v>
      </c>
      <c r="CH11" s="15">
        <v>0.55000000000000004</v>
      </c>
      <c r="CI11" s="15">
        <v>0</v>
      </c>
      <c r="CJ11" s="15">
        <v>0.05</v>
      </c>
      <c r="CK11" s="15" t="s">
        <v>420</v>
      </c>
      <c r="CL11" s="15">
        <v>0</v>
      </c>
      <c r="CM11" s="15">
        <v>0</v>
      </c>
      <c r="CN11" s="15">
        <v>0</v>
      </c>
      <c r="CO11" s="15">
        <v>0.45</v>
      </c>
      <c r="CP11" s="15">
        <v>1.55</v>
      </c>
      <c r="CQ11" s="15">
        <v>0</v>
      </c>
      <c r="CR11" s="15" t="s">
        <v>421</v>
      </c>
      <c r="CS11" s="15">
        <v>0</v>
      </c>
      <c r="CT11" s="15">
        <v>0</v>
      </c>
      <c r="CU11" s="15">
        <v>0</v>
      </c>
      <c r="CV11" s="15">
        <v>0.4</v>
      </c>
      <c r="CW11" s="15">
        <v>0.45</v>
      </c>
      <c r="CX11" s="15">
        <v>0</v>
      </c>
      <c r="CY11" s="20">
        <f t="shared" si="7"/>
        <v>5</v>
      </c>
      <c r="CZ11" s="20">
        <f t="shared" si="8"/>
        <v>2</v>
      </c>
      <c r="DA11" s="20">
        <f t="shared" si="9"/>
        <v>7</v>
      </c>
      <c r="DB11" s="20">
        <f t="shared" si="10"/>
        <v>7</v>
      </c>
      <c r="DC11" s="15">
        <v>1</v>
      </c>
      <c r="DD11" s="15">
        <v>5</v>
      </c>
      <c r="DE11" s="15" t="s">
        <v>422</v>
      </c>
      <c r="DF11" s="15">
        <v>1</v>
      </c>
      <c r="DG11" s="15">
        <v>6</v>
      </c>
      <c r="DH11" s="15" t="s">
        <v>423</v>
      </c>
      <c r="DI11" s="15" t="s">
        <v>424</v>
      </c>
      <c r="DJ11" s="15"/>
      <c r="DK11" s="15" t="s">
        <v>425</v>
      </c>
      <c r="DL11" s="15">
        <v>0</v>
      </c>
      <c r="DM11" s="15">
        <v>0</v>
      </c>
      <c r="DN11" s="15">
        <v>0</v>
      </c>
      <c r="DO11" s="15">
        <v>2</v>
      </c>
      <c r="DP11" s="15">
        <v>0</v>
      </c>
      <c r="DQ11" s="15" t="s">
        <v>426</v>
      </c>
      <c r="DR11" s="15" t="s">
        <v>244</v>
      </c>
      <c r="DS11" s="15">
        <v>0</v>
      </c>
      <c r="DT11" s="15">
        <v>1</v>
      </c>
      <c r="DU11" s="15">
        <v>1</v>
      </c>
      <c r="DV11" s="15">
        <v>0</v>
      </c>
      <c r="DW11" s="15">
        <v>0</v>
      </c>
      <c r="DX11" s="20">
        <f t="shared" si="11"/>
        <v>1</v>
      </c>
      <c r="DY11" s="20">
        <f t="shared" si="12"/>
        <v>0</v>
      </c>
      <c r="DZ11" s="20">
        <f t="shared" si="13"/>
        <v>1</v>
      </c>
      <c r="EA11" s="15">
        <v>0</v>
      </c>
      <c r="EB11" s="15">
        <v>0</v>
      </c>
      <c r="EC11" s="15">
        <v>0</v>
      </c>
      <c r="ED11" s="15">
        <v>2</v>
      </c>
      <c r="EE11" s="15">
        <v>0</v>
      </c>
      <c r="EF11" s="15">
        <v>0</v>
      </c>
      <c r="EG11" s="20">
        <f t="shared" si="14"/>
        <v>2</v>
      </c>
      <c r="EH11" s="20">
        <f t="shared" si="15"/>
        <v>0</v>
      </c>
      <c r="EI11" s="20">
        <f t="shared" si="16"/>
        <v>0</v>
      </c>
      <c r="EJ11" s="20">
        <f t="shared" si="17"/>
        <v>3</v>
      </c>
      <c r="EK11" s="20">
        <f t="shared" si="18"/>
        <v>0</v>
      </c>
      <c r="EL11" s="20">
        <f t="shared" si="19"/>
        <v>1</v>
      </c>
      <c r="EM11" s="15">
        <v>0</v>
      </c>
      <c r="EN11" s="15">
        <v>0</v>
      </c>
      <c r="EO11" s="15">
        <v>0</v>
      </c>
      <c r="EP11" s="15">
        <v>0</v>
      </c>
      <c r="EQ11" s="20">
        <f t="shared" si="20"/>
        <v>0</v>
      </c>
      <c r="ER11" s="20">
        <f t="shared" si="21"/>
        <v>0</v>
      </c>
      <c r="ES11" s="15">
        <v>1</v>
      </c>
      <c r="ET11" s="15">
        <v>0</v>
      </c>
      <c r="EU11" s="15">
        <v>4</v>
      </c>
      <c r="EV11" s="15">
        <v>2</v>
      </c>
      <c r="EW11" s="20">
        <f t="shared" si="22"/>
        <v>5</v>
      </c>
      <c r="EX11" s="20">
        <f t="shared" si="37"/>
        <v>0</v>
      </c>
      <c r="EY11" s="20">
        <f t="shared" si="23"/>
        <v>5</v>
      </c>
      <c r="EZ11" s="20">
        <f t="shared" si="24"/>
        <v>0</v>
      </c>
      <c r="FA11" s="15">
        <v>0</v>
      </c>
      <c r="FB11" s="15">
        <v>0</v>
      </c>
      <c r="FC11" s="20">
        <f t="shared" si="25"/>
        <v>0</v>
      </c>
      <c r="FD11" s="15">
        <v>2</v>
      </c>
      <c r="FE11" s="15">
        <v>2</v>
      </c>
      <c r="FF11" s="15">
        <v>0</v>
      </c>
      <c r="FG11" s="15">
        <v>1</v>
      </c>
      <c r="FH11" s="15">
        <v>0</v>
      </c>
      <c r="FI11" s="15">
        <v>0</v>
      </c>
      <c r="FJ11" s="15">
        <v>1</v>
      </c>
      <c r="FK11" s="15">
        <v>75</v>
      </c>
      <c r="FL11" s="15">
        <v>0</v>
      </c>
      <c r="FM11" s="15">
        <v>0</v>
      </c>
      <c r="FN11" s="15">
        <v>0</v>
      </c>
      <c r="FO11" s="15">
        <v>0</v>
      </c>
      <c r="FP11" s="15">
        <v>0</v>
      </c>
      <c r="FQ11" s="15">
        <v>1745</v>
      </c>
      <c r="FR11" s="15">
        <v>25</v>
      </c>
      <c r="FS11" s="20">
        <f t="shared" si="26"/>
        <v>8</v>
      </c>
      <c r="FT11" s="15">
        <v>0</v>
      </c>
      <c r="FU11" s="15">
        <v>0</v>
      </c>
      <c r="FV11" s="15">
        <v>0</v>
      </c>
      <c r="FW11" s="15">
        <v>0</v>
      </c>
      <c r="FX11" s="15">
        <v>0</v>
      </c>
      <c r="FY11" s="15">
        <v>0</v>
      </c>
      <c r="FZ11" s="15">
        <v>0</v>
      </c>
      <c r="GA11" s="15">
        <v>0</v>
      </c>
      <c r="GB11" s="15">
        <v>0</v>
      </c>
      <c r="GC11" s="15">
        <v>0</v>
      </c>
      <c r="GD11" s="15">
        <v>0</v>
      </c>
      <c r="GE11" s="15">
        <v>0</v>
      </c>
      <c r="GF11" s="15">
        <v>0</v>
      </c>
      <c r="GG11" s="15">
        <v>0</v>
      </c>
      <c r="GH11" s="15">
        <v>0</v>
      </c>
      <c r="GI11" s="15">
        <v>0</v>
      </c>
      <c r="GJ11" s="15">
        <v>0</v>
      </c>
      <c r="GK11" s="15">
        <v>0</v>
      </c>
      <c r="GL11" s="15">
        <v>0</v>
      </c>
      <c r="GM11" s="15">
        <v>0</v>
      </c>
      <c r="GN11" s="15">
        <v>0</v>
      </c>
      <c r="GO11" s="15">
        <v>0</v>
      </c>
      <c r="GP11" s="15">
        <v>0</v>
      </c>
      <c r="GQ11" s="15">
        <v>0</v>
      </c>
      <c r="GR11" s="15">
        <v>0</v>
      </c>
      <c r="GS11" s="15">
        <v>0</v>
      </c>
      <c r="GT11" s="15">
        <v>0</v>
      </c>
      <c r="GU11" s="15">
        <v>0</v>
      </c>
      <c r="GV11" s="15">
        <v>0</v>
      </c>
      <c r="GW11" s="15">
        <v>0</v>
      </c>
      <c r="GX11" s="15">
        <v>2</v>
      </c>
      <c r="GY11" s="15" t="s">
        <v>427</v>
      </c>
      <c r="GZ11" s="15" t="s">
        <v>260</v>
      </c>
      <c r="HA11" s="15">
        <v>1</v>
      </c>
      <c r="HB11" s="15" t="s">
        <v>428</v>
      </c>
      <c r="HC11" s="15" t="s">
        <v>260</v>
      </c>
      <c r="HD11" s="15" t="s">
        <v>429</v>
      </c>
      <c r="HE11" s="15">
        <v>1</v>
      </c>
      <c r="HF11" s="15">
        <v>1</v>
      </c>
      <c r="HG11" s="15">
        <v>1</v>
      </c>
      <c r="HH11" s="15">
        <v>0</v>
      </c>
      <c r="HI11" s="15">
        <v>0</v>
      </c>
      <c r="HJ11" s="15">
        <v>1</v>
      </c>
      <c r="HK11" s="15" t="s">
        <v>430</v>
      </c>
      <c r="HL11" s="15" t="s">
        <v>431</v>
      </c>
      <c r="HM11" s="15" t="s">
        <v>432</v>
      </c>
      <c r="HN11" s="15">
        <v>1</v>
      </c>
      <c r="HO11" s="15" t="s">
        <v>433</v>
      </c>
      <c r="HP11" s="15">
        <v>1</v>
      </c>
      <c r="HQ11" s="15" t="s">
        <v>434</v>
      </c>
      <c r="HR11" s="15">
        <v>1</v>
      </c>
      <c r="HS11" s="15"/>
      <c r="HT11" s="15">
        <v>0</v>
      </c>
      <c r="HU11" s="15">
        <v>1</v>
      </c>
      <c r="HV11" s="15">
        <v>1</v>
      </c>
      <c r="HW11" s="15">
        <v>0</v>
      </c>
      <c r="HX11" s="15">
        <v>0</v>
      </c>
      <c r="HY11" s="15">
        <v>0</v>
      </c>
      <c r="HZ11" s="15">
        <v>11</v>
      </c>
      <c r="IA11" s="15" t="s">
        <v>435</v>
      </c>
      <c r="IB11" s="15">
        <v>0</v>
      </c>
      <c r="IC11" s="15">
        <v>0</v>
      </c>
      <c r="ID11" s="15">
        <v>1</v>
      </c>
      <c r="IE11" s="15">
        <v>0</v>
      </c>
      <c r="IF11" s="15">
        <v>4</v>
      </c>
      <c r="IG11" s="15">
        <v>0</v>
      </c>
      <c r="IH11" s="15" t="s">
        <v>436</v>
      </c>
      <c r="II11" s="15" t="s">
        <v>437</v>
      </c>
      <c r="IJ11" s="15">
        <v>96593</v>
      </c>
      <c r="IK11" s="15">
        <v>88.18</v>
      </c>
      <c r="IL11" s="15">
        <v>81352</v>
      </c>
      <c r="IM11" s="15">
        <v>32.07</v>
      </c>
      <c r="IN11" s="15">
        <v>4</v>
      </c>
      <c r="IO11" s="15">
        <v>1</v>
      </c>
      <c r="IP11" s="15">
        <v>5</v>
      </c>
      <c r="IQ11" s="15">
        <v>3</v>
      </c>
      <c r="IR11" s="15">
        <v>2</v>
      </c>
      <c r="IS11" s="15">
        <v>5</v>
      </c>
      <c r="IT11" s="15">
        <v>1</v>
      </c>
      <c r="IU11" s="15">
        <v>0.6</v>
      </c>
      <c r="IV11" s="22">
        <v>0.52</v>
      </c>
      <c r="IW11" s="15">
        <v>1</v>
      </c>
      <c r="IX11" s="22">
        <v>1</v>
      </c>
      <c r="IY11" s="46">
        <v>96839</v>
      </c>
      <c r="IZ11" s="7">
        <v>88.201258999999993</v>
      </c>
      <c r="JA11" s="46">
        <v>82022</v>
      </c>
      <c r="JB11" s="7">
        <v>32.07611</v>
      </c>
      <c r="JC11" s="46">
        <v>4</v>
      </c>
      <c r="JD11" s="46">
        <v>1</v>
      </c>
      <c r="JE11" s="46">
        <v>5</v>
      </c>
      <c r="JF11" s="46">
        <v>2</v>
      </c>
      <c r="JG11" s="46">
        <v>3</v>
      </c>
      <c r="JH11" s="46">
        <v>5</v>
      </c>
      <c r="JI11" s="46">
        <v>0</v>
      </c>
      <c r="JJ11" s="46">
        <v>40</v>
      </c>
      <c r="JK11" s="46">
        <v>38.142652816327718</v>
      </c>
      <c r="JL11" s="46">
        <v>100</v>
      </c>
      <c r="JM11" s="46">
        <v>100.00015986166366</v>
      </c>
      <c r="JN11" s="34">
        <f t="shared" si="27"/>
        <v>4.4692737430167595</v>
      </c>
      <c r="JO11" s="30">
        <f t="shared" si="28"/>
        <v>3.3333333333333335</v>
      </c>
      <c r="JP11" s="36">
        <v>7</v>
      </c>
      <c r="JQ11" s="33">
        <f t="shared" si="29"/>
        <v>7</v>
      </c>
      <c r="JR11" s="35">
        <f t="shared" si="30"/>
        <v>0</v>
      </c>
      <c r="JS11" s="37">
        <f t="shared" si="31"/>
        <v>5</v>
      </c>
      <c r="JT11" s="39">
        <v>100.00015986166366</v>
      </c>
      <c r="JU11" s="39">
        <f t="shared" si="32"/>
        <v>100.00015986166366</v>
      </c>
      <c r="JV11" s="41">
        <f t="shared" si="33"/>
        <v>0</v>
      </c>
      <c r="JW11" s="37">
        <f t="shared" si="34"/>
        <v>5</v>
      </c>
      <c r="JX11" s="38">
        <v>5</v>
      </c>
      <c r="JY11" s="36">
        <v>4</v>
      </c>
      <c r="JZ11" s="52">
        <f t="shared" si="35"/>
        <v>1.1428571428571428</v>
      </c>
      <c r="KA11" s="36">
        <f t="shared" si="36"/>
        <v>0</v>
      </c>
      <c r="KB11" s="51">
        <f t="shared" si="38"/>
        <v>0</v>
      </c>
    </row>
    <row r="12" spans="1:288" s="8" customFormat="1" ht="89.25" x14ac:dyDescent="0.25">
      <c r="A12" s="4">
        <v>8109</v>
      </c>
      <c r="B12" s="15" t="s">
        <v>276</v>
      </c>
      <c r="C12" s="15" t="s">
        <v>438</v>
      </c>
      <c r="D12" s="15" t="s">
        <v>214</v>
      </c>
      <c r="E12" s="19" t="s">
        <v>439</v>
      </c>
      <c r="F12" s="15" t="s">
        <v>440</v>
      </c>
      <c r="G12" s="15">
        <v>74801</v>
      </c>
      <c r="H12" s="15" t="s">
        <v>441</v>
      </c>
      <c r="I12" s="15" t="s">
        <v>442</v>
      </c>
      <c r="J12" s="15" t="s">
        <v>249</v>
      </c>
      <c r="K12" s="15" t="s">
        <v>443</v>
      </c>
      <c r="L12" s="15" t="s">
        <v>212</v>
      </c>
      <c r="M12" s="15" t="s">
        <v>208</v>
      </c>
      <c r="N12" s="15">
        <v>595020250</v>
      </c>
      <c r="O12" s="15" t="s">
        <v>444</v>
      </c>
      <c r="P12" s="15" t="s">
        <v>241</v>
      </c>
      <c r="Q12" s="15" t="s">
        <v>445</v>
      </c>
      <c r="R12" s="15" t="s">
        <v>257</v>
      </c>
      <c r="S12" s="15" t="s">
        <v>208</v>
      </c>
      <c r="T12" s="15">
        <v>595020243</v>
      </c>
      <c r="U12" s="15" t="s">
        <v>446</v>
      </c>
      <c r="V12" s="15"/>
      <c r="W12" s="15"/>
      <c r="X12" s="15"/>
      <c r="Y12" s="15"/>
      <c r="Z12" s="15"/>
      <c r="AA12" s="15"/>
      <c r="AB12" s="15" t="s">
        <v>447</v>
      </c>
      <c r="AC12" s="15" t="s">
        <v>220</v>
      </c>
      <c r="AD12" s="15" t="s">
        <v>208</v>
      </c>
      <c r="AE12" s="15">
        <v>595020249</v>
      </c>
      <c r="AF12" s="15" t="s">
        <v>448</v>
      </c>
      <c r="AG12" s="26" t="s">
        <v>774</v>
      </c>
      <c r="AH12" s="15">
        <v>1</v>
      </c>
      <c r="AI12" s="15">
        <v>1</v>
      </c>
      <c r="AJ12" s="20">
        <f t="shared" ref="AJ12:AJ25" si="39">SUM(AH12:AI12)</f>
        <v>2</v>
      </c>
      <c r="AK12" s="15">
        <v>0</v>
      </c>
      <c r="AL12" s="20">
        <f t="shared" ref="AL12:AL25" si="40">SUM(AJ12:AK12)</f>
        <v>2</v>
      </c>
      <c r="AM12" s="15">
        <v>1.5</v>
      </c>
      <c r="AN12" s="26">
        <v>1</v>
      </c>
      <c r="AO12" s="15">
        <v>0</v>
      </c>
      <c r="AP12" s="26">
        <v>0.5</v>
      </c>
      <c r="AQ12" s="20">
        <f t="shared" si="2"/>
        <v>1.5</v>
      </c>
      <c r="AR12" s="26">
        <f t="shared" si="3"/>
        <v>1.5</v>
      </c>
      <c r="AS12" s="15">
        <v>0</v>
      </c>
      <c r="AT12" s="15">
        <v>0</v>
      </c>
      <c r="AU12" s="20">
        <f t="shared" ref="AU12:AU25" si="41">SUM(AQ12,AS12)</f>
        <v>1.5</v>
      </c>
      <c r="AV12" s="26">
        <f t="shared" ref="AV12:AV25" si="42">SUM(AR12,AT12)</f>
        <v>1.5</v>
      </c>
      <c r="AW12" s="15">
        <v>0</v>
      </c>
      <c r="AX12" s="15">
        <v>1</v>
      </c>
      <c r="AY12" s="15">
        <v>0</v>
      </c>
      <c r="AZ12" s="15">
        <v>0</v>
      </c>
      <c r="BA12" s="20">
        <f t="shared" ref="BA12:BA25" si="43">SUM(AW12:AZ12)</f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2</v>
      </c>
      <c r="BG12" s="15">
        <v>0</v>
      </c>
      <c r="BH12" s="15">
        <v>0</v>
      </c>
      <c r="BI12" s="15">
        <v>1</v>
      </c>
      <c r="BJ12" s="15">
        <v>1</v>
      </c>
      <c r="BK12" s="15">
        <v>0</v>
      </c>
      <c r="BL12" s="15">
        <v>0</v>
      </c>
      <c r="BM12" s="15">
        <v>0</v>
      </c>
      <c r="BN12" s="15">
        <v>0</v>
      </c>
      <c r="BO12" s="15">
        <v>2</v>
      </c>
      <c r="BP12" s="15">
        <v>0</v>
      </c>
      <c r="BQ12" s="15">
        <v>0</v>
      </c>
      <c r="BR12" s="15">
        <v>1</v>
      </c>
      <c r="BS12" s="15">
        <v>0</v>
      </c>
      <c r="BT12" s="15">
        <v>3</v>
      </c>
      <c r="BU12" s="15">
        <v>1</v>
      </c>
      <c r="BV12" s="15">
        <v>0</v>
      </c>
      <c r="BW12" s="15">
        <v>1</v>
      </c>
      <c r="BX12" s="15">
        <v>1</v>
      </c>
      <c r="BY12" s="15">
        <v>0</v>
      </c>
      <c r="BZ12" s="15">
        <v>0</v>
      </c>
      <c r="CA12" s="15">
        <v>0.5</v>
      </c>
      <c r="CB12" s="15">
        <v>1</v>
      </c>
      <c r="CC12" s="15">
        <v>1</v>
      </c>
      <c r="CD12" s="15">
        <v>1</v>
      </c>
      <c r="CE12" s="15">
        <v>1</v>
      </c>
      <c r="CF12" s="15">
        <v>1</v>
      </c>
      <c r="CG12" s="15">
        <v>1</v>
      </c>
      <c r="CH12" s="15">
        <v>1</v>
      </c>
      <c r="CI12" s="15">
        <v>1</v>
      </c>
      <c r="CJ12" s="15">
        <v>0</v>
      </c>
      <c r="CK12" s="15">
        <v>0</v>
      </c>
      <c r="CL12" s="15">
        <v>1</v>
      </c>
      <c r="CM12" s="15">
        <v>0</v>
      </c>
      <c r="CN12" s="15">
        <v>0</v>
      </c>
      <c r="CO12" s="15">
        <v>0.5</v>
      </c>
      <c r="CP12" s="15">
        <v>1</v>
      </c>
      <c r="CQ12" s="15">
        <v>0</v>
      </c>
      <c r="CR12" s="15"/>
      <c r="CS12" s="15">
        <v>0</v>
      </c>
      <c r="CT12" s="15">
        <v>0</v>
      </c>
      <c r="CU12" s="15">
        <v>0</v>
      </c>
      <c r="CV12" s="15">
        <v>1</v>
      </c>
      <c r="CW12" s="15">
        <v>1</v>
      </c>
      <c r="CX12" s="15">
        <v>0</v>
      </c>
      <c r="CY12" s="26">
        <f t="shared" ref="CY12:CY25" si="44">SUM(CE12:CJ12,CL12:CM12,CO12,CV12)</f>
        <v>7.5</v>
      </c>
      <c r="CZ12" s="26">
        <f t="shared" si="8"/>
        <v>2</v>
      </c>
      <c r="DA12" s="26">
        <f t="shared" ref="DA12:DA25" si="45">SUM(CY12:CZ12)</f>
        <v>9.5</v>
      </c>
      <c r="DB12" s="26">
        <f t="shared" ref="DB12:DB25" si="46">SUM(CS12:CT12,CX12,CY12:CZ12)</f>
        <v>9.5</v>
      </c>
      <c r="DC12" s="15">
        <v>1</v>
      </c>
      <c r="DD12" s="15">
        <v>15</v>
      </c>
      <c r="DE12" s="15" t="s">
        <v>449</v>
      </c>
      <c r="DF12" s="15">
        <v>0</v>
      </c>
      <c r="DG12" s="15">
        <v>0</v>
      </c>
      <c r="DH12" s="15"/>
      <c r="DI12" s="15" t="s">
        <v>250</v>
      </c>
      <c r="DJ12" s="15">
        <v>2008</v>
      </c>
      <c r="DK12" s="15"/>
      <c r="DL12" s="15">
        <v>2009</v>
      </c>
      <c r="DM12" s="15" t="s">
        <v>450</v>
      </c>
      <c r="DN12" s="15">
        <v>0</v>
      </c>
      <c r="DO12" s="15">
        <v>0</v>
      </c>
      <c r="DP12" s="15">
        <v>0</v>
      </c>
      <c r="DQ12" s="15"/>
      <c r="DR12" s="15">
        <v>1</v>
      </c>
      <c r="DS12" s="15">
        <v>0</v>
      </c>
      <c r="DT12" s="15">
        <v>0</v>
      </c>
      <c r="DU12" s="15">
        <v>2</v>
      </c>
      <c r="DV12" s="15">
        <v>0</v>
      </c>
      <c r="DW12" s="15">
        <v>1</v>
      </c>
      <c r="DX12" s="20">
        <f t="shared" ref="DX12:DX25" si="47">SUM(DR12,DU12)</f>
        <v>3</v>
      </c>
      <c r="DY12" s="20">
        <f t="shared" ref="DY12:DY25" si="48">SUM(DS12,DV12)</f>
        <v>0</v>
      </c>
      <c r="DZ12" s="20">
        <f t="shared" ref="DZ12:DZ25" si="49">SUM(DT12,DW12)</f>
        <v>1</v>
      </c>
      <c r="EA12" s="15">
        <v>0</v>
      </c>
      <c r="EB12" s="15">
        <v>0</v>
      </c>
      <c r="EC12" s="15">
        <v>0</v>
      </c>
      <c r="ED12" s="15">
        <v>8</v>
      </c>
      <c r="EE12" s="15">
        <v>0</v>
      </c>
      <c r="EF12" s="15">
        <v>1</v>
      </c>
      <c r="EG12" s="20">
        <f t="shared" ref="EG12:EG25" si="50">SUM(EA12,ED12)</f>
        <v>8</v>
      </c>
      <c r="EH12" s="20">
        <f t="shared" ref="EH12:EH25" si="51">SUM(EB12,EE12)</f>
        <v>0</v>
      </c>
      <c r="EI12" s="20">
        <f t="shared" ref="EI12:EI25" si="52">SUM(EC12,EF12)</f>
        <v>1</v>
      </c>
      <c r="EJ12" s="20">
        <f t="shared" ref="EJ12:EJ25" si="53">SUM(DX12,EG12)</f>
        <v>11</v>
      </c>
      <c r="EK12" s="20">
        <f t="shared" ref="EK12:EK25" si="54">SUM(DY12,EH12)</f>
        <v>0</v>
      </c>
      <c r="EL12" s="20">
        <f t="shared" ref="EL12:EL25" si="55">SUM(DZ12,EI12)</f>
        <v>2</v>
      </c>
      <c r="EM12" s="15">
        <v>1</v>
      </c>
      <c r="EN12" s="15">
        <v>0</v>
      </c>
      <c r="EO12" s="15">
        <v>1</v>
      </c>
      <c r="EP12" s="15">
        <v>0</v>
      </c>
      <c r="EQ12" s="20">
        <f t="shared" ref="EQ12:EQ25" si="56">SUM(EM12,EO12)</f>
        <v>2</v>
      </c>
      <c r="ER12" s="20">
        <f t="shared" ref="ER12:ER25" si="57">SUM(EN12,EP12)</f>
        <v>0</v>
      </c>
      <c r="ES12" s="15">
        <v>6</v>
      </c>
      <c r="ET12" s="15">
        <v>0</v>
      </c>
      <c r="EU12" s="15">
        <v>10</v>
      </c>
      <c r="EV12" s="15">
        <v>0</v>
      </c>
      <c r="EW12" s="20">
        <f t="shared" ref="EW12:EW25" si="58">SUM(ES12,EU12)</f>
        <v>16</v>
      </c>
      <c r="EX12" s="20">
        <f t="shared" ref="EX12:EX25" si="59">SUM(ET10,EV10)</f>
        <v>0</v>
      </c>
      <c r="EY12" s="20">
        <f t="shared" ref="EY12:EY25" si="60">SUM(EQ12,EW12)</f>
        <v>18</v>
      </c>
      <c r="EZ12" s="20">
        <f t="shared" ref="EZ12:EZ25" si="61">SUM(ER12,EX12)</f>
        <v>0</v>
      </c>
      <c r="FA12" s="15">
        <v>0</v>
      </c>
      <c r="FB12" s="15">
        <v>0</v>
      </c>
      <c r="FC12" s="20">
        <f t="shared" ref="FC12:FC25" si="62">SUM(FA12:FB12)</f>
        <v>0</v>
      </c>
      <c r="FD12" s="15">
        <v>3</v>
      </c>
      <c r="FE12" s="15">
        <v>0</v>
      </c>
      <c r="FF12" s="15">
        <v>0</v>
      </c>
      <c r="FG12" s="15">
        <v>0</v>
      </c>
      <c r="FH12" s="15">
        <v>1</v>
      </c>
      <c r="FI12" s="15">
        <v>0</v>
      </c>
      <c r="FJ12" s="15">
        <v>5</v>
      </c>
      <c r="FK12" s="15">
        <v>5</v>
      </c>
      <c r="FL12" s="15">
        <v>0</v>
      </c>
      <c r="FM12" s="15">
        <v>1</v>
      </c>
      <c r="FN12" s="15">
        <v>1</v>
      </c>
      <c r="FO12" s="15">
        <v>1</v>
      </c>
      <c r="FP12" s="15">
        <v>0</v>
      </c>
      <c r="FQ12" s="15">
        <v>125</v>
      </c>
      <c r="FR12" s="15">
        <v>0</v>
      </c>
      <c r="FS12" s="20">
        <f t="shared" ref="FS12:FS25" si="63">SUM(EJ12:EK12,EY12:EZ12,FC12,FN12)</f>
        <v>30</v>
      </c>
      <c r="FT12" s="15">
        <v>1</v>
      </c>
      <c r="FU12" s="15">
        <v>0</v>
      </c>
      <c r="FV12" s="15">
        <v>0</v>
      </c>
      <c r="FW12" s="15">
        <v>1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  <c r="GH12" s="15">
        <v>0</v>
      </c>
      <c r="GI12" s="15">
        <v>0</v>
      </c>
      <c r="GJ12" s="15">
        <v>0</v>
      </c>
      <c r="GK12" s="15">
        <v>0</v>
      </c>
      <c r="GL12" s="15">
        <v>0</v>
      </c>
      <c r="GM12" s="15">
        <v>0</v>
      </c>
      <c r="GN12" s="15">
        <v>1</v>
      </c>
      <c r="GO12" s="15">
        <v>1</v>
      </c>
      <c r="GP12" s="15">
        <v>0</v>
      </c>
      <c r="GQ12" s="15">
        <v>0</v>
      </c>
      <c r="GR12" s="15">
        <v>0</v>
      </c>
      <c r="GS12" s="15">
        <v>0</v>
      </c>
      <c r="GT12" s="15">
        <v>0</v>
      </c>
      <c r="GU12" s="15">
        <v>0</v>
      </c>
      <c r="GV12" s="15">
        <v>0</v>
      </c>
      <c r="GW12" s="15">
        <v>0</v>
      </c>
      <c r="GX12" s="15">
        <v>3</v>
      </c>
      <c r="GY12" s="15">
        <v>0</v>
      </c>
      <c r="GZ12" s="15" t="s">
        <v>451</v>
      </c>
      <c r="HA12" s="15">
        <v>3</v>
      </c>
      <c r="HB12" s="15">
        <v>0</v>
      </c>
      <c r="HC12" s="15" t="s">
        <v>452</v>
      </c>
      <c r="HD12" s="15" t="s">
        <v>453</v>
      </c>
      <c r="HE12" s="15">
        <v>1</v>
      </c>
      <c r="HF12" s="15">
        <v>1</v>
      </c>
      <c r="HG12" s="15">
        <v>1</v>
      </c>
      <c r="HH12" s="15">
        <v>0</v>
      </c>
      <c r="HI12" s="15">
        <v>0</v>
      </c>
      <c r="HJ12" s="15">
        <v>2</v>
      </c>
      <c r="HK12" s="15">
        <v>0</v>
      </c>
      <c r="HL12" s="15">
        <v>0</v>
      </c>
      <c r="HM12" s="15" t="s">
        <v>454</v>
      </c>
      <c r="HN12" s="15">
        <v>2</v>
      </c>
      <c r="HO12" s="15" t="s">
        <v>455</v>
      </c>
      <c r="HP12" s="15">
        <v>1</v>
      </c>
      <c r="HQ12" s="15" t="s">
        <v>456</v>
      </c>
      <c r="HR12" s="15">
        <v>3</v>
      </c>
      <c r="HS12" s="15"/>
      <c r="HT12" s="15">
        <v>1</v>
      </c>
      <c r="HU12" s="15">
        <v>1</v>
      </c>
      <c r="HV12" s="15">
        <v>1</v>
      </c>
      <c r="HW12" s="15">
        <v>0</v>
      </c>
      <c r="HX12" s="15">
        <v>0</v>
      </c>
      <c r="HY12" s="15">
        <v>0</v>
      </c>
      <c r="HZ12" s="15">
        <v>0</v>
      </c>
      <c r="IA12" s="15">
        <v>0</v>
      </c>
      <c r="IB12" s="15">
        <v>0</v>
      </c>
      <c r="IC12" s="15">
        <v>0</v>
      </c>
      <c r="ID12" s="15">
        <v>0</v>
      </c>
      <c r="IE12" s="15">
        <v>0</v>
      </c>
      <c r="IF12" s="15">
        <v>0</v>
      </c>
      <c r="IG12" s="15">
        <v>0</v>
      </c>
      <c r="IH12" s="15">
        <v>0</v>
      </c>
      <c r="II12" s="15">
        <v>0</v>
      </c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46">
        <v>40252</v>
      </c>
      <c r="IZ12" s="7">
        <v>165.31605999999996</v>
      </c>
      <c r="JA12" s="46">
        <v>14258</v>
      </c>
      <c r="JB12" s="7">
        <v>21.138536999999999</v>
      </c>
      <c r="JC12" s="46">
        <v>4</v>
      </c>
      <c r="JD12" s="46">
        <v>1</v>
      </c>
      <c r="JE12" s="46">
        <v>15</v>
      </c>
      <c r="JF12" s="46">
        <v>2</v>
      </c>
      <c r="JG12" s="46">
        <v>9</v>
      </c>
      <c r="JH12" s="46">
        <v>11</v>
      </c>
      <c r="JI12" s="46">
        <v>0</v>
      </c>
      <c r="JJ12" s="46">
        <v>13.333333333333334</v>
      </c>
      <c r="JK12" s="46">
        <v>7.2152094599883423</v>
      </c>
      <c r="JL12" s="46">
        <v>73.333333333333329</v>
      </c>
      <c r="JM12" s="46">
        <v>81.826895705111795</v>
      </c>
      <c r="JN12" s="34">
        <f t="shared" si="27"/>
        <v>30</v>
      </c>
      <c r="JO12" s="30">
        <f t="shared" si="28"/>
        <v>2</v>
      </c>
      <c r="JP12" s="36">
        <v>1</v>
      </c>
      <c r="JQ12" s="33">
        <f t="shared" ref="JQ12:JQ25" si="64">AH12+AI12+AK12</f>
        <v>2</v>
      </c>
      <c r="JR12" s="35">
        <f t="shared" si="30"/>
        <v>1</v>
      </c>
      <c r="JS12" s="37">
        <f t="shared" ref="JS12:JS25" si="65">JH12</f>
        <v>11</v>
      </c>
      <c r="JT12" s="39">
        <v>81.826895705111795</v>
      </c>
      <c r="JU12" s="39">
        <f t="shared" ref="JU12:JU25" si="66">JM12</f>
        <v>81.826895705111795</v>
      </c>
      <c r="JV12" s="41">
        <f t="shared" ref="JV12:JV25" si="67">JU12-JT12</f>
        <v>0</v>
      </c>
      <c r="JW12" s="37">
        <f t="shared" ref="JW12:JW25" si="68">JE12</f>
        <v>15</v>
      </c>
      <c r="JX12" s="38">
        <v>5</v>
      </c>
      <c r="JY12" s="36">
        <v>1</v>
      </c>
      <c r="JZ12" s="52">
        <f t="shared" ref="JZ12:JZ25" si="69">FS12/AR12</f>
        <v>20</v>
      </c>
      <c r="KA12" s="36">
        <f t="shared" ref="KA12:KA25" si="70">IB12+IC12</f>
        <v>0</v>
      </c>
      <c r="KB12" s="51">
        <f t="shared" si="38"/>
        <v>0</v>
      </c>
    </row>
    <row r="13" spans="1:288" s="8" customFormat="1" ht="25.5" x14ac:dyDescent="0.25">
      <c r="A13" s="4">
        <v>8110</v>
      </c>
      <c r="B13" s="15" t="s">
        <v>276</v>
      </c>
      <c r="C13" s="15" t="s">
        <v>457</v>
      </c>
      <c r="D13" s="15" t="s">
        <v>458</v>
      </c>
      <c r="E13" s="19">
        <v>144</v>
      </c>
      <c r="F13" s="15" t="s">
        <v>459</v>
      </c>
      <c r="G13" s="15">
        <v>73991</v>
      </c>
      <c r="H13" s="15" t="s">
        <v>460</v>
      </c>
      <c r="I13" s="15" t="s">
        <v>461</v>
      </c>
      <c r="J13" s="15" t="s">
        <v>213</v>
      </c>
      <c r="K13" s="15" t="s">
        <v>462</v>
      </c>
      <c r="L13" s="15" t="s">
        <v>275</v>
      </c>
      <c r="M13" s="15" t="s">
        <v>208</v>
      </c>
      <c r="N13" s="15">
        <v>558340640</v>
      </c>
      <c r="O13" s="15" t="s">
        <v>463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 t="s">
        <v>464</v>
      </c>
      <c r="AC13" s="15" t="s">
        <v>242</v>
      </c>
      <c r="AD13" s="15" t="s">
        <v>208</v>
      </c>
      <c r="AE13" s="15">
        <v>558340645</v>
      </c>
      <c r="AF13" s="15" t="s">
        <v>465</v>
      </c>
      <c r="AG13" s="26" t="s">
        <v>774</v>
      </c>
      <c r="AH13" s="15">
        <v>2</v>
      </c>
      <c r="AI13" s="15">
        <v>0</v>
      </c>
      <c r="AJ13" s="20">
        <f t="shared" si="39"/>
        <v>2</v>
      </c>
      <c r="AK13" s="15">
        <v>0</v>
      </c>
      <c r="AL13" s="20">
        <f t="shared" si="40"/>
        <v>2</v>
      </c>
      <c r="AM13" s="15">
        <v>3</v>
      </c>
      <c r="AN13" s="26">
        <v>1.7</v>
      </c>
      <c r="AO13" s="15">
        <v>0</v>
      </c>
      <c r="AP13" s="26">
        <v>0</v>
      </c>
      <c r="AQ13" s="20">
        <f t="shared" si="2"/>
        <v>3</v>
      </c>
      <c r="AR13" s="26">
        <f t="shared" si="3"/>
        <v>1.7</v>
      </c>
      <c r="AS13" s="15">
        <v>0</v>
      </c>
      <c r="AT13" s="26">
        <v>0</v>
      </c>
      <c r="AU13" s="20">
        <f t="shared" si="41"/>
        <v>3</v>
      </c>
      <c r="AV13" s="26">
        <f t="shared" si="42"/>
        <v>1.7</v>
      </c>
      <c r="AW13" s="15">
        <v>0</v>
      </c>
      <c r="AX13" s="15">
        <v>1</v>
      </c>
      <c r="AY13" s="15">
        <v>0</v>
      </c>
      <c r="AZ13" s="15">
        <v>0</v>
      </c>
      <c r="BA13" s="20">
        <f t="shared" si="43"/>
        <v>1</v>
      </c>
      <c r="BB13" s="15">
        <v>0</v>
      </c>
      <c r="BC13" s="15">
        <v>0</v>
      </c>
      <c r="BD13" s="15">
        <v>0</v>
      </c>
      <c r="BE13" s="15">
        <v>0</v>
      </c>
      <c r="BF13" s="15">
        <v>2</v>
      </c>
      <c r="BG13" s="15">
        <v>0</v>
      </c>
      <c r="BH13" s="15">
        <v>0</v>
      </c>
      <c r="BI13" s="15">
        <v>1</v>
      </c>
      <c r="BJ13" s="15">
        <v>1</v>
      </c>
      <c r="BK13" s="15">
        <v>0</v>
      </c>
      <c r="BL13" s="15">
        <v>0</v>
      </c>
      <c r="BM13" s="15">
        <v>0</v>
      </c>
      <c r="BN13" s="15">
        <v>0</v>
      </c>
      <c r="BO13" s="15">
        <v>1</v>
      </c>
      <c r="BP13" s="15">
        <v>1</v>
      </c>
      <c r="BQ13" s="15">
        <v>0</v>
      </c>
      <c r="BR13" s="15">
        <v>0</v>
      </c>
      <c r="BS13" s="15">
        <v>1</v>
      </c>
      <c r="BT13" s="15">
        <v>3</v>
      </c>
      <c r="BU13" s="15">
        <v>1</v>
      </c>
      <c r="BV13" s="15">
        <v>0</v>
      </c>
      <c r="BW13" s="15">
        <v>1</v>
      </c>
      <c r="BX13" s="15">
        <v>0</v>
      </c>
      <c r="BY13" s="15">
        <v>0</v>
      </c>
      <c r="BZ13" s="15">
        <v>0</v>
      </c>
      <c r="CA13" s="15">
        <v>0</v>
      </c>
      <c r="CB13" s="15">
        <v>1</v>
      </c>
      <c r="CC13" s="15">
        <v>1</v>
      </c>
      <c r="CD13" s="15">
        <v>1</v>
      </c>
      <c r="CE13" s="15">
        <v>0.5</v>
      </c>
      <c r="CF13" s="15">
        <v>1.25</v>
      </c>
      <c r="CG13" s="15">
        <v>0</v>
      </c>
      <c r="CH13" s="15">
        <v>1.25</v>
      </c>
      <c r="CI13" s="15">
        <v>1.25</v>
      </c>
      <c r="CJ13" s="15">
        <v>0</v>
      </c>
      <c r="CK13" s="15">
        <v>0</v>
      </c>
      <c r="CL13" s="15">
        <v>0</v>
      </c>
      <c r="CM13" s="15">
        <v>0.25</v>
      </c>
      <c r="CN13" s="15" t="s">
        <v>466</v>
      </c>
      <c r="CO13" s="15">
        <v>0</v>
      </c>
      <c r="CP13" s="15">
        <v>1.75</v>
      </c>
      <c r="CQ13" s="15">
        <v>0.05</v>
      </c>
      <c r="CR13" s="15" t="s">
        <v>467</v>
      </c>
      <c r="CS13" s="15">
        <v>1.75</v>
      </c>
      <c r="CT13" s="15">
        <v>0.25</v>
      </c>
      <c r="CU13" s="15" t="s">
        <v>468</v>
      </c>
      <c r="CV13" s="15">
        <v>0.25</v>
      </c>
      <c r="CW13" s="15">
        <v>0.25</v>
      </c>
      <c r="CX13" s="15">
        <v>0.25</v>
      </c>
      <c r="CY13" s="26">
        <f t="shared" si="44"/>
        <v>4.75</v>
      </c>
      <c r="CZ13" s="26">
        <f t="shared" si="8"/>
        <v>2.0499999999999998</v>
      </c>
      <c r="DA13" s="26">
        <f t="shared" si="45"/>
        <v>6.8</v>
      </c>
      <c r="DB13" s="26">
        <f t="shared" si="46"/>
        <v>9.0500000000000007</v>
      </c>
      <c r="DC13" s="15">
        <v>1</v>
      </c>
      <c r="DD13" s="15">
        <v>3</v>
      </c>
      <c r="DE13" s="15" t="s">
        <v>469</v>
      </c>
      <c r="DF13" s="15">
        <v>0</v>
      </c>
      <c r="DG13" s="15">
        <v>0</v>
      </c>
      <c r="DH13" s="15"/>
      <c r="DI13" s="15" t="s">
        <v>470</v>
      </c>
      <c r="DJ13" s="15" t="s">
        <v>738</v>
      </c>
      <c r="DK13" s="15"/>
      <c r="DL13" s="15">
        <v>0</v>
      </c>
      <c r="DM13" s="15">
        <v>0</v>
      </c>
      <c r="DN13" s="15">
        <v>0</v>
      </c>
      <c r="DO13" s="15">
        <v>1</v>
      </c>
      <c r="DP13" s="15">
        <v>2</v>
      </c>
      <c r="DQ13" s="15" t="s">
        <v>471</v>
      </c>
      <c r="DR13" s="15">
        <v>0</v>
      </c>
      <c r="DS13" s="15">
        <v>0</v>
      </c>
      <c r="DT13" s="15">
        <v>0</v>
      </c>
      <c r="DU13" s="15">
        <v>0</v>
      </c>
      <c r="DV13" s="15">
        <v>0</v>
      </c>
      <c r="DW13" s="15">
        <v>0</v>
      </c>
      <c r="DX13" s="20">
        <f t="shared" si="47"/>
        <v>0</v>
      </c>
      <c r="DY13" s="20">
        <f t="shared" si="48"/>
        <v>0</v>
      </c>
      <c r="DZ13" s="20">
        <f t="shared" si="49"/>
        <v>0</v>
      </c>
      <c r="EA13" s="15">
        <v>1</v>
      </c>
      <c r="EB13" s="15">
        <v>0</v>
      </c>
      <c r="EC13" s="15">
        <v>0</v>
      </c>
      <c r="ED13" s="15">
        <v>3</v>
      </c>
      <c r="EE13" s="15">
        <v>0</v>
      </c>
      <c r="EF13" s="15">
        <v>0</v>
      </c>
      <c r="EG13" s="20">
        <f t="shared" si="50"/>
        <v>4</v>
      </c>
      <c r="EH13" s="20">
        <f t="shared" si="51"/>
        <v>0</v>
      </c>
      <c r="EI13" s="20">
        <f t="shared" si="52"/>
        <v>0</v>
      </c>
      <c r="EJ13" s="20">
        <f t="shared" si="53"/>
        <v>4</v>
      </c>
      <c r="EK13" s="20">
        <f t="shared" si="54"/>
        <v>0</v>
      </c>
      <c r="EL13" s="20">
        <f t="shared" si="55"/>
        <v>0</v>
      </c>
      <c r="EM13" s="15">
        <v>0</v>
      </c>
      <c r="EN13" s="15">
        <v>0</v>
      </c>
      <c r="EO13" s="15">
        <v>3</v>
      </c>
      <c r="EP13" s="15">
        <v>0</v>
      </c>
      <c r="EQ13" s="20">
        <f t="shared" si="56"/>
        <v>3</v>
      </c>
      <c r="ER13" s="20">
        <f t="shared" si="57"/>
        <v>0</v>
      </c>
      <c r="ES13" s="15">
        <v>8</v>
      </c>
      <c r="ET13" s="15">
        <v>0</v>
      </c>
      <c r="EU13" s="15">
        <v>15</v>
      </c>
      <c r="EV13" s="15">
        <v>0</v>
      </c>
      <c r="EW13" s="20">
        <f t="shared" si="58"/>
        <v>23</v>
      </c>
      <c r="EX13" s="20">
        <f t="shared" si="59"/>
        <v>2</v>
      </c>
      <c r="EY13" s="20">
        <f t="shared" si="60"/>
        <v>26</v>
      </c>
      <c r="EZ13" s="20">
        <f t="shared" si="61"/>
        <v>2</v>
      </c>
      <c r="FA13" s="15">
        <v>0</v>
      </c>
      <c r="FB13" s="15">
        <v>0</v>
      </c>
      <c r="FC13" s="20">
        <f t="shared" si="62"/>
        <v>0</v>
      </c>
      <c r="FD13" s="15">
        <v>1</v>
      </c>
      <c r="FE13" s="15">
        <v>0</v>
      </c>
      <c r="FF13" s="15">
        <v>0</v>
      </c>
      <c r="FG13" s="15">
        <v>0</v>
      </c>
      <c r="FH13" s="15">
        <v>0</v>
      </c>
      <c r="FI13" s="15">
        <v>0</v>
      </c>
      <c r="FJ13" s="15">
        <v>58</v>
      </c>
      <c r="FK13" s="15">
        <v>2</v>
      </c>
      <c r="FL13" s="15">
        <v>5</v>
      </c>
      <c r="FM13" s="15">
        <v>0</v>
      </c>
      <c r="FN13" s="15">
        <v>0</v>
      </c>
      <c r="FO13" s="15">
        <v>0</v>
      </c>
      <c r="FP13" s="15">
        <v>0</v>
      </c>
      <c r="FQ13" s="15">
        <v>155</v>
      </c>
      <c r="FR13" s="15">
        <v>5</v>
      </c>
      <c r="FS13" s="20">
        <f t="shared" si="63"/>
        <v>32</v>
      </c>
      <c r="FT13" s="15">
        <v>0</v>
      </c>
      <c r="FU13" s="15">
        <v>0</v>
      </c>
      <c r="FV13" s="15">
        <v>0</v>
      </c>
      <c r="FW13" s="15">
        <v>0</v>
      </c>
      <c r="FX13" s="15">
        <v>0</v>
      </c>
      <c r="FY13" s="15">
        <v>0</v>
      </c>
      <c r="FZ13" s="15">
        <v>0</v>
      </c>
      <c r="GA13" s="15">
        <v>0</v>
      </c>
      <c r="GB13" s="15">
        <v>0</v>
      </c>
      <c r="GC13" s="15">
        <v>0</v>
      </c>
      <c r="GD13" s="15">
        <v>0</v>
      </c>
      <c r="GE13" s="15">
        <v>0</v>
      </c>
      <c r="GF13" s="15">
        <v>0</v>
      </c>
      <c r="GG13" s="15">
        <v>0</v>
      </c>
      <c r="GH13" s="15">
        <v>0</v>
      </c>
      <c r="GI13" s="15">
        <v>0</v>
      </c>
      <c r="GJ13" s="15">
        <v>0</v>
      </c>
      <c r="GK13" s="15">
        <v>0</v>
      </c>
      <c r="GL13" s="15">
        <v>0</v>
      </c>
      <c r="GM13" s="15">
        <v>0</v>
      </c>
      <c r="GN13" s="15">
        <v>0</v>
      </c>
      <c r="GO13" s="15">
        <v>0</v>
      </c>
      <c r="GP13" s="15">
        <v>0</v>
      </c>
      <c r="GQ13" s="15">
        <v>0</v>
      </c>
      <c r="GR13" s="15">
        <v>0</v>
      </c>
      <c r="GS13" s="15">
        <v>0</v>
      </c>
      <c r="GT13" s="15">
        <v>0</v>
      </c>
      <c r="GU13" s="15">
        <v>0</v>
      </c>
      <c r="GV13" s="15">
        <v>0</v>
      </c>
      <c r="GW13" s="15">
        <v>0</v>
      </c>
      <c r="GX13" s="15">
        <v>2</v>
      </c>
      <c r="GY13" s="15">
        <v>0</v>
      </c>
      <c r="GZ13" s="15" t="s">
        <v>472</v>
      </c>
      <c r="HA13" s="15">
        <v>2</v>
      </c>
      <c r="HB13" s="15">
        <v>0</v>
      </c>
      <c r="HC13" s="15" t="s">
        <v>473</v>
      </c>
      <c r="HD13" s="15" t="s">
        <v>474</v>
      </c>
      <c r="HE13" s="15">
        <v>1</v>
      </c>
      <c r="HF13" s="15">
        <v>1</v>
      </c>
      <c r="HG13" s="15">
        <v>1</v>
      </c>
      <c r="HH13" s="15">
        <v>0</v>
      </c>
      <c r="HI13" s="15">
        <v>0</v>
      </c>
      <c r="HJ13" s="15">
        <v>3</v>
      </c>
      <c r="HK13" s="15">
        <v>0</v>
      </c>
      <c r="HL13" s="15" t="s">
        <v>475</v>
      </c>
      <c r="HM13" s="15" t="s">
        <v>258</v>
      </c>
      <c r="HN13" s="15">
        <v>2</v>
      </c>
      <c r="HO13" s="15">
        <v>0</v>
      </c>
      <c r="HP13" s="15">
        <v>1</v>
      </c>
      <c r="HQ13" s="15" t="s">
        <v>476</v>
      </c>
      <c r="HR13" s="15">
        <v>2</v>
      </c>
      <c r="HS13" s="15"/>
      <c r="HT13" s="15">
        <v>1</v>
      </c>
      <c r="HU13" s="15">
        <v>0</v>
      </c>
      <c r="HV13" s="15">
        <v>0</v>
      </c>
      <c r="HW13" s="15">
        <v>0</v>
      </c>
      <c r="HX13" s="15">
        <v>0</v>
      </c>
      <c r="HY13" s="15">
        <v>0</v>
      </c>
      <c r="HZ13" s="15">
        <v>0</v>
      </c>
      <c r="IA13" s="15">
        <v>0</v>
      </c>
      <c r="IB13" s="15">
        <v>1</v>
      </c>
      <c r="IC13" s="15">
        <v>0</v>
      </c>
      <c r="ID13" s="15">
        <v>1</v>
      </c>
      <c r="IE13" s="15">
        <v>1</v>
      </c>
      <c r="IF13" s="15">
        <v>1</v>
      </c>
      <c r="IG13" s="15">
        <v>1</v>
      </c>
      <c r="IH13" s="15" t="s">
        <v>477</v>
      </c>
      <c r="II13" s="15">
        <v>0</v>
      </c>
      <c r="IJ13" s="15">
        <v>22501</v>
      </c>
      <c r="IK13" s="15">
        <v>17614</v>
      </c>
      <c r="IL13" s="15">
        <v>5717</v>
      </c>
      <c r="IM13" s="15">
        <v>1039</v>
      </c>
      <c r="IN13" s="15">
        <v>3</v>
      </c>
      <c r="IO13" s="15">
        <v>1</v>
      </c>
      <c r="IP13" s="15">
        <v>12</v>
      </c>
      <c r="IQ13" s="15">
        <v>11</v>
      </c>
      <c r="IR13" s="15">
        <v>0</v>
      </c>
      <c r="IS13" s="15">
        <v>11</v>
      </c>
      <c r="IT13" s="15">
        <v>0</v>
      </c>
      <c r="IU13" s="15">
        <v>11</v>
      </c>
      <c r="IV13" s="15">
        <v>11</v>
      </c>
      <c r="IW13" s="15">
        <v>11</v>
      </c>
      <c r="IX13" s="15">
        <v>11</v>
      </c>
      <c r="IY13" s="46">
        <v>22572</v>
      </c>
      <c r="IZ13" s="7">
        <v>176.03310099999999</v>
      </c>
      <c r="JA13" s="46">
        <v>5649</v>
      </c>
      <c r="JB13" s="7">
        <v>10.385867000000001</v>
      </c>
      <c r="JC13" s="46">
        <v>4</v>
      </c>
      <c r="JD13" s="46">
        <v>1</v>
      </c>
      <c r="JE13" s="46">
        <v>12</v>
      </c>
      <c r="JF13" s="46">
        <v>4</v>
      </c>
      <c r="JG13" s="46">
        <v>7</v>
      </c>
      <c r="JH13" s="46">
        <v>11</v>
      </c>
      <c r="JI13" s="46">
        <v>0</v>
      </c>
      <c r="JJ13" s="46">
        <v>33.333333333333329</v>
      </c>
      <c r="JK13" s="46">
        <v>40.342355839087332</v>
      </c>
      <c r="JL13" s="46">
        <v>91.666666666666657</v>
      </c>
      <c r="JM13" s="46">
        <v>98.333665098588469</v>
      </c>
      <c r="JN13" s="34">
        <f t="shared" si="27"/>
        <v>25.6</v>
      </c>
      <c r="JO13" s="30">
        <v>0</v>
      </c>
      <c r="JP13" s="36">
        <v>2</v>
      </c>
      <c r="JQ13" s="33">
        <f t="shared" si="64"/>
        <v>2</v>
      </c>
      <c r="JR13" s="35">
        <f t="shared" si="30"/>
        <v>0</v>
      </c>
      <c r="JS13" s="37">
        <f t="shared" si="65"/>
        <v>11</v>
      </c>
      <c r="JT13" s="39">
        <v>98.333665098588469</v>
      </c>
      <c r="JU13" s="39">
        <f t="shared" si="66"/>
        <v>98.333665098588469</v>
      </c>
      <c r="JV13" s="41">
        <f t="shared" si="67"/>
        <v>0</v>
      </c>
      <c r="JW13" s="37">
        <f t="shared" si="68"/>
        <v>12</v>
      </c>
      <c r="JX13" s="38">
        <v>5</v>
      </c>
      <c r="JY13" s="36">
        <v>1</v>
      </c>
      <c r="JZ13" s="52">
        <f t="shared" si="69"/>
        <v>18.823529411764707</v>
      </c>
      <c r="KA13" s="36">
        <f t="shared" si="70"/>
        <v>1</v>
      </c>
      <c r="KB13" s="51">
        <f t="shared" si="38"/>
        <v>8.6206896551724146</v>
      </c>
    </row>
    <row r="14" spans="1:288" s="8" customFormat="1" ht="38.25" x14ac:dyDescent="0.25">
      <c r="A14" s="4">
        <v>8111</v>
      </c>
      <c r="B14" s="15" t="s">
        <v>276</v>
      </c>
      <c r="C14" s="15" t="s">
        <v>478</v>
      </c>
      <c r="D14" s="15" t="s">
        <v>479</v>
      </c>
      <c r="E14" s="19" t="s">
        <v>480</v>
      </c>
      <c r="F14" s="15" t="s">
        <v>481</v>
      </c>
      <c r="G14" s="15">
        <v>73324</v>
      </c>
      <c r="H14" s="15" t="s">
        <v>482</v>
      </c>
      <c r="I14" s="15" t="s">
        <v>483</v>
      </c>
      <c r="J14" s="15" t="s">
        <v>484</v>
      </c>
      <c r="K14" s="15" t="s">
        <v>485</v>
      </c>
      <c r="L14" s="15" t="s">
        <v>486</v>
      </c>
      <c r="M14" s="15" t="s">
        <v>208</v>
      </c>
      <c r="N14" s="15">
        <v>596387262</v>
      </c>
      <c r="O14" s="15" t="s">
        <v>487</v>
      </c>
      <c r="P14" s="15" t="s">
        <v>488</v>
      </c>
      <c r="Q14" s="15" t="s">
        <v>489</v>
      </c>
      <c r="R14" s="15" t="s">
        <v>231</v>
      </c>
      <c r="S14" s="15" t="s">
        <v>208</v>
      </c>
      <c r="T14" s="24">
        <v>596387239</v>
      </c>
      <c r="U14" s="15" t="s">
        <v>490</v>
      </c>
      <c r="V14" s="15"/>
      <c r="W14" s="15"/>
      <c r="X14" s="15"/>
      <c r="Y14" s="15"/>
      <c r="Z14" s="15"/>
      <c r="AA14" s="15"/>
      <c r="AB14" s="15" t="s">
        <v>485</v>
      </c>
      <c r="AC14" s="15" t="s">
        <v>486</v>
      </c>
      <c r="AD14" s="15" t="s">
        <v>208</v>
      </c>
      <c r="AE14" s="15">
        <v>596387262</v>
      </c>
      <c r="AF14" s="15" t="s">
        <v>487</v>
      </c>
      <c r="AG14" s="20" t="s">
        <v>773</v>
      </c>
      <c r="AH14" s="15">
        <v>4</v>
      </c>
      <c r="AI14" s="15">
        <v>0</v>
      </c>
      <c r="AJ14" s="20">
        <f t="shared" si="39"/>
        <v>4</v>
      </c>
      <c r="AK14" s="15">
        <v>0</v>
      </c>
      <c r="AL14" s="20">
        <f t="shared" si="40"/>
        <v>4</v>
      </c>
      <c r="AM14" s="15">
        <v>2.84</v>
      </c>
      <c r="AN14" s="15">
        <v>2.99</v>
      </c>
      <c r="AO14" s="15">
        <v>0.15</v>
      </c>
      <c r="AP14" s="15">
        <v>0</v>
      </c>
      <c r="AQ14" s="20">
        <f t="shared" si="2"/>
        <v>2.9899999999999998</v>
      </c>
      <c r="AR14" s="20">
        <f t="shared" si="3"/>
        <v>2.99</v>
      </c>
      <c r="AS14" s="15">
        <v>0</v>
      </c>
      <c r="AT14" s="15">
        <v>0</v>
      </c>
      <c r="AU14" s="20">
        <f t="shared" si="41"/>
        <v>2.9899999999999998</v>
      </c>
      <c r="AV14" s="20">
        <f t="shared" si="42"/>
        <v>2.99</v>
      </c>
      <c r="AW14" s="15">
        <v>2</v>
      </c>
      <c r="AX14" s="15">
        <v>1</v>
      </c>
      <c r="AY14" s="15">
        <v>0</v>
      </c>
      <c r="AZ14" s="15">
        <v>1</v>
      </c>
      <c r="BA14" s="20">
        <f t="shared" si="43"/>
        <v>4</v>
      </c>
      <c r="BB14" s="15">
        <v>0</v>
      </c>
      <c r="BC14" s="15">
        <v>0</v>
      </c>
      <c r="BD14" s="15">
        <v>0</v>
      </c>
      <c r="BE14" s="15">
        <v>0</v>
      </c>
      <c r="BF14" s="15">
        <v>4</v>
      </c>
      <c r="BG14" s="15">
        <v>0</v>
      </c>
      <c r="BH14" s="15">
        <v>0</v>
      </c>
      <c r="BI14" s="15">
        <v>1</v>
      </c>
      <c r="BJ14" s="15">
        <v>1</v>
      </c>
      <c r="BK14" s="15">
        <v>2</v>
      </c>
      <c r="BL14" s="15">
        <v>0</v>
      </c>
      <c r="BM14" s="15">
        <v>0</v>
      </c>
      <c r="BN14" s="15">
        <v>0</v>
      </c>
      <c r="BO14" s="15">
        <v>2</v>
      </c>
      <c r="BP14" s="15">
        <v>2</v>
      </c>
      <c r="BQ14" s="15">
        <v>0</v>
      </c>
      <c r="BR14" s="15">
        <v>1</v>
      </c>
      <c r="BS14" s="15">
        <v>1</v>
      </c>
      <c r="BT14" s="15">
        <v>1</v>
      </c>
      <c r="BU14" s="15">
        <v>1</v>
      </c>
      <c r="BV14" s="15">
        <v>1</v>
      </c>
      <c r="BW14" s="15">
        <v>1</v>
      </c>
      <c r="BX14" s="15">
        <v>1</v>
      </c>
      <c r="BY14" s="15">
        <v>1</v>
      </c>
      <c r="BZ14" s="15">
        <v>0</v>
      </c>
      <c r="CA14" s="15">
        <v>1</v>
      </c>
      <c r="CB14" s="15">
        <v>1</v>
      </c>
      <c r="CC14" s="15">
        <v>1</v>
      </c>
      <c r="CD14" s="15">
        <v>1</v>
      </c>
      <c r="CE14" s="15">
        <v>0.6</v>
      </c>
      <c r="CF14" s="15">
        <v>1.31</v>
      </c>
      <c r="CG14" s="15">
        <v>0.1</v>
      </c>
      <c r="CH14" s="15">
        <v>0.1</v>
      </c>
      <c r="CI14" s="15">
        <v>0.05</v>
      </c>
      <c r="CJ14" s="15"/>
      <c r="CK14" s="15">
        <v>0</v>
      </c>
      <c r="CL14" s="15">
        <v>0</v>
      </c>
      <c r="CM14" s="15">
        <v>0.15</v>
      </c>
      <c r="CN14" s="15" t="s">
        <v>491</v>
      </c>
      <c r="CO14" s="15">
        <v>0.68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20">
        <f t="shared" si="44"/>
        <v>2.99</v>
      </c>
      <c r="CZ14" s="20">
        <f t="shared" si="8"/>
        <v>0</v>
      </c>
      <c r="DA14" s="20">
        <f t="shared" si="45"/>
        <v>2.99</v>
      </c>
      <c r="DB14" s="20">
        <f t="shared" si="46"/>
        <v>2.99</v>
      </c>
      <c r="DC14" s="15">
        <v>1</v>
      </c>
      <c r="DD14" s="15">
        <v>2</v>
      </c>
      <c r="DE14" s="15" t="s">
        <v>492</v>
      </c>
      <c r="DF14" s="15">
        <v>1</v>
      </c>
      <c r="DG14" s="15">
        <v>1</v>
      </c>
      <c r="DH14" s="15" t="s">
        <v>493</v>
      </c>
      <c r="DI14" s="15" t="s">
        <v>494</v>
      </c>
      <c r="DJ14" s="15">
        <v>2008</v>
      </c>
      <c r="DK14" s="15">
        <v>0</v>
      </c>
      <c r="DL14" s="15">
        <v>0</v>
      </c>
      <c r="DM14" s="15">
        <v>0</v>
      </c>
      <c r="DN14" s="15">
        <v>1</v>
      </c>
      <c r="DO14" s="15">
        <v>0</v>
      </c>
      <c r="DP14" s="15">
        <v>0</v>
      </c>
      <c r="DQ14" s="15"/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20">
        <f t="shared" si="47"/>
        <v>0</v>
      </c>
      <c r="DY14" s="20">
        <f t="shared" si="48"/>
        <v>0</v>
      </c>
      <c r="DZ14" s="20">
        <f t="shared" si="49"/>
        <v>0</v>
      </c>
      <c r="EA14" s="15">
        <v>1</v>
      </c>
      <c r="EB14" s="15">
        <v>0</v>
      </c>
      <c r="EC14" s="15">
        <v>0</v>
      </c>
      <c r="ED14" s="15">
        <v>1</v>
      </c>
      <c r="EE14" s="15">
        <v>0</v>
      </c>
      <c r="EF14" s="15">
        <v>0</v>
      </c>
      <c r="EG14" s="20">
        <f t="shared" si="50"/>
        <v>2</v>
      </c>
      <c r="EH14" s="20">
        <f t="shared" si="51"/>
        <v>0</v>
      </c>
      <c r="EI14" s="20">
        <f t="shared" si="52"/>
        <v>0</v>
      </c>
      <c r="EJ14" s="20">
        <f t="shared" si="53"/>
        <v>2</v>
      </c>
      <c r="EK14" s="20">
        <f t="shared" si="54"/>
        <v>0</v>
      </c>
      <c r="EL14" s="20">
        <f t="shared" si="55"/>
        <v>0</v>
      </c>
      <c r="EM14" s="15">
        <v>0</v>
      </c>
      <c r="EN14" s="15">
        <v>0</v>
      </c>
      <c r="EO14" s="15">
        <v>1</v>
      </c>
      <c r="EP14" s="15">
        <v>0</v>
      </c>
      <c r="EQ14" s="20">
        <f t="shared" si="56"/>
        <v>1</v>
      </c>
      <c r="ER14" s="20">
        <f t="shared" si="57"/>
        <v>0</v>
      </c>
      <c r="ES14" s="15">
        <v>0</v>
      </c>
      <c r="ET14" s="15">
        <v>0</v>
      </c>
      <c r="EU14" s="15">
        <v>1</v>
      </c>
      <c r="EV14" s="15">
        <v>0</v>
      </c>
      <c r="EW14" s="20">
        <f t="shared" si="58"/>
        <v>1</v>
      </c>
      <c r="EX14" s="20">
        <f t="shared" si="59"/>
        <v>0</v>
      </c>
      <c r="EY14" s="20">
        <f t="shared" si="60"/>
        <v>2</v>
      </c>
      <c r="EZ14" s="20">
        <f t="shared" si="61"/>
        <v>0</v>
      </c>
      <c r="FA14" s="15">
        <v>0</v>
      </c>
      <c r="FB14" s="15">
        <v>0</v>
      </c>
      <c r="FC14" s="20">
        <f t="shared" si="62"/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I14" s="15">
        <v>0</v>
      </c>
      <c r="FJ14" s="15">
        <v>1</v>
      </c>
      <c r="FK14" s="15">
        <v>20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15">
        <v>82</v>
      </c>
      <c r="FR14" s="15">
        <v>163</v>
      </c>
      <c r="FS14" s="20">
        <f t="shared" si="63"/>
        <v>4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  <c r="FZ14" s="15">
        <v>0</v>
      </c>
      <c r="GA14" s="15">
        <v>0</v>
      </c>
      <c r="GB14" s="15">
        <v>0</v>
      </c>
      <c r="GC14" s="15">
        <v>0</v>
      </c>
      <c r="GD14" s="15">
        <v>0</v>
      </c>
      <c r="GE14" s="15">
        <v>0</v>
      </c>
      <c r="GF14" s="15">
        <v>0</v>
      </c>
      <c r="GG14" s="15">
        <v>0</v>
      </c>
      <c r="GH14" s="15">
        <v>0</v>
      </c>
      <c r="GI14" s="15">
        <v>0</v>
      </c>
      <c r="GJ14" s="15">
        <v>0</v>
      </c>
      <c r="GK14" s="15">
        <v>0</v>
      </c>
      <c r="GL14" s="15">
        <v>0</v>
      </c>
      <c r="GM14" s="15">
        <v>0</v>
      </c>
      <c r="GN14" s="15">
        <v>2</v>
      </c>
      <c r="GO14" s="15">
        <v>2</v>
      </c>
      <c r="GP14" s="15">
        <v>0</v>
      </c>
      <c r="GQ14" s="15">
        <v>0</v>
      </c>
      <c r="GR14" s="15">
        <v>0</v>
      </c>
      <c r="GS14" s="15">
        <v>0</v>
      </c>
      <c r="GT14" s="15">
        <v>0</v>
      </c>
      <c r="GU14" s="15">
        <v>0</v>
      </c>
      <c r="GV14" s="15">
        <v>0</v>
      </c>
      <c r="GW14" s="15">
        <v>0</v>
      </c>
      <c r="GX14" s="15">
        <v>2</v>
      </c>
      <c r="GY14" s="15">
        <v>0</v>
      </c>
      <c r="GZ14" s="15">
        <v>0</v>
      </c>
      <c r="HA14" s="15">
        <v>2</v>
      </c>
      <c r="HB14" s="15">
        <v>0</v>
      </c>
      <c r="HC14" s="15">
        <v>0</v>
      </c>
      <c r="HD14" s="15">
        <v>0</v>
      </c>
      <c r="HE14" s="15">
        <v>1</v>
      </c>
      <c r="HF14" s="15">
        <v>1</v>
      </c>
      <c r="HG14" s="15">
        <v>1</v>
      </c>
      <c r="HH14" s="15">
        <v>0</v>
      </c>
      <c r="HI14" s="15">
        <v>0</v>
      </c>
      <c r="HJ14" s="15">
        <v>2</v>
      </c>
      <c r="HK14" s="15">
        <v>0</v>
      </c>
      <c r="HL14" s="15">
        <v>0</v>
      </c>
      <c r="HM14" s="15" t="s">
        <v>495</v>
      </c>
      <c r="HN14" s="15">
        <v>1</v>
      </c>
      <c r="HO14" s="15" t="s">
        <v>496</v>
      </c>
      <c r="HP14" s="15">
        <v>0</v>
      </c>
      <c r="HQ14" s="15">
        <v>0</v>
      </c>
      <c r="HR14" s="15">
        <v>1</v>
      </c>
      <c r="HS14" s="15"/>
      <c r="HT14" s="15">
        <v>0</v>
      </c>
      <c r="HU14" s="15">
        <v>0</v>
      </c>
      <c r="HV14" s="15">
        <v>0</v>
      </c>
      <c r="HW14" s="15">
        <v>0</v>
      </c>
      <c r="HX14" s="15">
        <v>0</v>
      </c>
      <c r="HY14" s="15">
        <v>1</v>
      </c>
      <c r="HZ14" s="15">
        <v>12</v>
      </c>
      <c r="IA14" s="15" t="s">
        <v>740</v>
      </c>
      <c r="IB14" s="15">
        <v>0</v>
      </c>
      <c r="IC14" s="15">
        <v>0</v>
      </c>
      <c r="ID14" s="15">
        <v>0</v>
      </c>
      <c r="IE14" s="15">
        <v>0</v>
      </c>
      <c r="IF14" s="15">
        <v>0</v>
      </c>
      <c r="IG14" s="15">
        <v>0</v>
      </c>
      <c r="IH14" s="15" t="s">
        <v>497</v>
      </c>
      <c r="II14" s="15" t="s">
        <v>498</v>
      </c>
      <c r="IJ14" s="15">
        <v>71692</v>
      </c>
      <c r="IK14" s="15">
        <v>105.6</v>
      </c>
      <c r="IL14" s="15">
        <v>60679</v>
      </c>
      <c r="IM14" s="15">
        <v>57.5</v>
      </c>
      <c r="IN14" s="15">
        <v>4</v>
      </c>
      <c r="IO14" s="15">
        <v>1</v>
      </c>
      <c r="IP14" s="15">
        <v>4</v>
      </c>
      <c r="IQ14" s="15">
        <v>0</v>
      </c>
      <c r="IR14" s="15">
        <v>4</v>
      </c>
      <c r="IS14" s="15">
        <v>4</v>
      </c>
      <c r="IT14" s="15">
        <v>0</v>
      </c>
      <c r="IU14" s="15">
        <v>0</v>
      </c>
      <c r="IV14" s="15">
        <v>0</v>
      </c>
      <c r="IW14" s="15">
        <v>1</v>
      </c>
      <c r="IX14" s="22">
        <v>1</v>
      </c>
      <c r="IY14" s="46">
        <v>71692</v>
      </c>
      <c r="IZ14" s="7">
        <v>105.620867</v>
      </c>
      <c r="JA14" s="46">
        <v>60679</v>
      </c>
      <c r="JB14" s="7">
        <v>57.521265999999997</v>
      </c>
      <c r="JC14" s="46">
        <v>4</v>
      </c>
      <c r="JD14" s="46">
        <v>1</v>
      </c>
      <c r="JE14" s="46">
        <v>4</v>
      </c>
      <c r="JF14" s="46"/>
      <c r="JG14" s="46">
        <v>4</v>
      </c>
      <c r="JH14" s="46">
        <v>4</v>
      </c>
      <c r="JI14" s="46">
        <v>0</v>
      </c>
      <c r="JJ14" s="46">
        <v>0</v>
      </c>
      <c r="JK14" s="46">
        <v>0</v>
      </c>
      <c r="JL14" s="46">
        <v>100</v>
      </c>
      <c r="JM14" s="46">
        <v>100.00012592208698</v>
      </c>
      <c r="JN14" s="34">
        <f t="shared" si="27"/>
        <v>3.0534351145038165</v>
      </c>
      <c r="JO14" s="30">
        <f t="shared" ref="JO14:JO22" si="71">EL14/CG14</f>
        <v>0</v>
      </c>
      <c r="JP14" s="36">
        <v>3</v>
      </c>
      <c r="JQ14" s="33">
        <f t="shared" si="64"/>
        <v>4</v>
      </c>
      <c r="JR14" s="35">
        <f t="shared" si="30"/>
        <v>1</v>
      </c>
      <c r="JS14" s="37">
        <f t="shared" si="65"/>
        <v>4</v>
      </c>
      <c r="JT14" s="39">
        <v>100.00012592208698</v>
      </c>
      <c r="JU14" s="39">
        <f t="shared" si="66"/>
        <v>100.00012592208698</v>
      </c>
      <c r="JV14" s="41">
        <f t="shared" si="67"/>
        <v>0</v>
      </c>
      <c r="JW14" s="37">
        <f t="shared" si="68"/>
        <v>4</v>
      </c>
      <c r="JX14" s="38">
        <v>5</v>
      </c>
      <c r="JY14" s="36">
        <v>4</v>
      </c>
      <c r="JZ14" s="52">
        <f t="shared" si="69"/>
        <v>1.3377926421404682</v>
      </c>
      <c r="KA14" s="36">
        <f t="shared" si="70"/>
        <v>0</v>
      </c>
      <c r="KB14" s="51">
        <f t="shared" si="38"/>
        <v>0</v>
      </c>
    </row>
    <row r="15" spans="1:288" s="8" customFormat="1" ht="102" x14ac:dyDescent="0.25">
      <c r="A15" s="4">
        <v>8112</v>
      </c>
      <c r="B15" s="15" t="s">
        <v>276</v>
      </c>
      <c r="C15" s="15" t="s">
        <v>499</v>
      </c>
      <c r="D15" s="15" t="s">
        <v>500</v>
      </c>
      <c r="E15" s="19">
        <v>1163</v>
      </c>
      <c r="F15" s="15" t="s">
        <v>501</v>
      </c>
      <c r="G15" s="15">
        <v>74221</v>
      </c>
      <c r="H15" s="15" t="s">
        <v>502</v>
      </c>
      <c r="I15" s="15" t="s">
        <v>503</v>
      </c>
      <c r="J15" s="15" t="s">
        <v>504</v>
      </c>
      <c r="K15" s="15" t="s">
        <v>505</v>
      </c>
      <c r="L15" s="15" t="s">
        <v>506</v>
      </c>
      <c r="M15" s="15" t="s">
        <v>208</v>
      </c>
      <c r="N15" s="15">
        <v>556879690</v>
      </c>
      <c r="O15" s="15" t="s">
        <v>507</v>
      </c>
      <c r="P15" s="21" t="s">
        <v>219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 t="s">
        <v>508</v>
      </c>
      <c r="AC15" s="15" t="s">
        <v>248</v>
      </c>
      <c r="AD15" s="15" t="s">
        <v>208</v>
      </c>
      <c r="AE15" s="15">
        <v>556879684</v>
      </c>
      <c r="AF15" s="15" t="s">
        <v>509</v>
      </c>
      <c r="AG15" s="20" t="s">
        <v>773</v>
      </c>
      <c r="AH15" s="15">
        <v>2</v>
      </c>
      <c r="AI15" s="15">
        <v>0</v>
      </c>
      <c r="AJ15" s="20">
        <f t="shared" si="39"/>
        <v>2</v>
      </c>
      <c r="AK15" s="15">
        <v>0</v>
      </c>
      <c r="AL15" s="20">
        <f t="shared" si="40"/>
        <v>2</v>
      </c>
      <c r="AM15" s="15">
        <v>2</v>
      </c>
      <c r="AN15" s="15">
        <v>2</v>
      </c>
      <c r="AO15" s="15">
        <v>0</v>
      </c>
      <c r="AP15" s="15">
        <v>0</v>
      </c>
      <c r="AQ15" s="20">
        <f t="shared" si="2"/>
        <v>2</v>
      </c>
      <c r="AR15" s="20">
        <f t="shared" si="3"/>
        <v>2</v>
      </c>
      <c r="AS15" s="15">
        <v>0</v>
      </c>
      <c r="AT15" s="15">
        <v>0</v>
      </c>
      <c r="AU15" s="20">
        <f t="shared" si="41"/>
        <v>2</v>
      </c>
      <c r="AV15" s="20">
        <f t="shared" si="42"/>
        <v>2</v>
      </c>
      <c r="AW15" s="15">
        <v>1</v>
      </c>
      <c r="AX15" s="15">
        <v>0</v>
      </c>
      <c r="AY15" s="15">
        <v>1</v>
      </c>
      <c r="AZ15" s="15">
        <v>0</v>
      </c>
      <c r="BA15" s="20">
        <f t="shared" si="43"/>
        <v>2</v>
      </c>
      <c r="BB15" s="15">
        <v>0</v>
      </c>
      <c r="BC15" s="15">
        <v>0</v>
      </c>
      <c r="BD15" s="15">
        <v>0</v>
      </c>
      <c r="BE15" s="15">
        <v>0</v>
      </c>
      <c r="BF15" s="15">
        <v>2</v>
      </c>
      <c r="BG15" s="15">
        <v>0</v>
      </c>
      <c r="BH15" s="15">
        <v>0</v>
      </c>
      <c r="BI15" s="15">
        <v>0</v>
      </c>
      <c r="BJ15" s="15">
        <v>0</v>
      </c>
      <c r="BK15" s="15">
        <v>2</v>
      </c>
      <c r="BL15" s="15">
        <v>0</v>
      </c>
      <c r="BM15" s="15">
        <v>0</v>
      </c>
      <c r="BN15" s="15">
        <v>0</v>
      </c>
      <c r="BO15" s="15">
        <v>0</v>
      </c>
      <c r="BP15" s="15">
        <v>2</v>
      </c>
      <c r="BQ15" s="15">
        <v>0</v>
      </c>
      <c r="BR15" s="15">
        <v>0</v>
      </c>
      <c r="BS15" s="15">
        <v>1</v>
      </c>
      <c r="BT15" s="15">
        <v>2</v>
      </c>
      <c r="BU15" s="15">
        <v>1</v>
      </c>
      <c r="BV15" s="15">
        <v>1</v>
      </c>
      <c r="BW15" s="15">
        <v>1</v>
      </c>
      <c r="BX15" s="15">
        <v>0</v>
      </c>
      <c r="BY15" s="15">
        <v>0</v>
      </c>
      <c r="BZ15" s="15">
        <v>0</v>
      </c>
      <c r="CA15" s="15">
        <v>0.5</v>
      </c>
      <c r="CB15" s="15">
        <v>1</v>
      </c>
      <c r="CC15" s="15">
        <v>0</v>
      </c>
      <c r="CD15" s="15">
        <v>1</v>
      </c>
      <c r="CE15" s="15">
        <v>0.1</v>
      </c>
      <c r="CF15" s="15">
        <v>0.9</v>
      </c>
      <c r="CG15" s="15">
        <v>0.2</v>
      </c>
      <c r="CH15" s="15">
        <v>0.5</v>
      </c>
      <c r="CI15" s="15">
        <v>0.05</v>
      </c>
      <c r="CJ15" s="15">
        <v>0.25</v>
      </c>
      <c r="CK15" s="15" t="s">
        <v>510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0</v>
      </c>
      <c r="CR15" s="15"/>
      <c r="CS15" s="15">
        <v>0</v>
      </c>
      <c r="CT15" s="15"/>
      <c r="CU15" s="15"/>
      <c r="CV15" s="15">
        <v>0</v>
      </c>
      <c r="CW15" s="15">
        <v>0</v>
      </c>
      <c r="CX15" s="15">
        <v>0</v>
      </c>
      <c r="CY15" s="20">
        <f t="shared" si="44"/>
        <v>2</v>
      </c>
      <c r="CZ15" s="20">
        <f t="shared" si="8"/>
        <v>0</v>
      </c>
      <c r="DA15" s="20">
        <f t="shared" si="45"/>
        <v>2</v>
      </c>
      <c r="DB15" s="20">
        <f t="shared" si="46"/>
        <v>2</v>
      </c>
      <c r="DC15" s="15">
        <v>1</v>
      </c>
      <c r="DD15" s="15">
        <v>2</v>
      </c>
      <c r="DE15" s="15" t="s">
        <v>511</v>
      </c>
      <c r="DF15" s="15">
        <v>1</v>
      </c>
      <c r="DG15" s="15">
        <v>6</v>
      </c>
      <c r="DH15" s="15" t="s">
        <v>512</v>
      </c>
      <c r="DI15" s="15" t="s">
        <v>513</v>
      </c>
      <c r="DJ15" s="15" t="s">
        <v>738</v>
      </c>
      <c r="DK15" s="15" t="s">
        <v>514</v>
      </c>
      <c r="DL15" s="15">
        <v>0</v>
      </c>
      <c r="DM15" s="15">
        <v>0</v>
      </c>
      <c r="DN15" s="15"/>
      <c r="DO15" s="15">
        <v>0</v>
      </c>
      <c r="DP15" s="15">
        <v>0</v>
      </c>
      <c r="DQ15" s="15"/>
      <c r="DR15" s="15">
        <v>0</v>
      </c>
      <c r="DS15" s="15">
        <v>0</v>
      </c>
      <c r="DT15" s="15">
        <v>3</v>
      </c>
      <c r="DU15" s="15">
        <v>0</v>
      </c>
      <c r="DV15" s="15">
        <v>0</v>
      </c>
      <c r="DW15" s="15">
        <v>0</v>
      </c>
      <c r="DX15" s="20">
        <f t="shared" si="47"/>
        <v>0</v>
      </c>
      <c r="DY15" s="20">
        <f t="shared" si="48"/>
        <v>0</v>
      </c>
      <c r="DZ15" s="20">
        <f t="shared" si="49"/>
        <v>3</v>
      </c>
      <c r="EA15" s="15">
        <v>1</v>
      </c>
      <c r="EB15" s="15">
        <v>0</v>
      </c>
      <c r="EC15" s="15">
        <v>3</v>
      </c>
      <c r="ED15" s="15">
        <v>4</v>
      </c>
      <c r="EE15" s="15">
        <v>0</v>
      </c>
      <c r="EF15" s="15">
        <v>0</v>
      </c>
      <c r="EG15" s="20">
        <f t="shared" si="50"/>
        <v>5</v>
      </c>
      <c r="EH15" s="20">
        <f t="shared" si="51"/>
        <v>0</v>
      </c>
      <c r="EI15" s="20">
        <f t="shared" si="52"/>
        <v>3</v>
      </c>
      <c r="EJ15" s="20">
        <f t="shared" si="53"/>
        <v>5</v>
      </c>
      <c r="EK15" s="20">
        <f t="shared" si="54"/>
        <v>0</v>
      </c>
      <c r="EL15" s="20">
        <f t="shared" si="55"/>
        <v>6</v>
      </c>
      <c r="EM15" s="15">
        <v>0</v>
      </c>
      <c r="EN15" s="15">
        <v>0</v>
      </c>
      <c r="EO15" s="15">
        <v>1</v>
      </c>
      <c r="EP15" s="15">
        <v>0</v>
      </c>
      <c r="EQ15" s="20">
        <f t="shared" si="56"/>
        <v>1</v>
      </c>
      <c r="ER15" s="20">
        <f t="shared" si="57"/>
        <v>0</v>
      </c>
      <c r="ES15" s="15">
        <v>1</v>
      </c>
      <c r="ET15" s="15">
        <v>0</v>
      </c>
      <c r="EU15" s="15">
        <v>0</v>
      </c>
      <c r="EV15" s="15">
        <v>0</v>
      </c>
      <c r="EW15" s="20">
        <f t="shared" si="58"/>
        <v>1</v>
      </c>
      <c r="EX15" s="20">
        <f t="shared" si="59"/>
        <v>0</v>
      </c>
      <c r="EY15" s="20">
        <f t="shared" si="60"/>
        <v>2</v>
      </c>
      <c r="EZ15" s="20">
        <f t="shared" si="61"/>
        <v>0</v>
      </c>
      <c r="FA15" s="15">
        <v>0</v>
      </c>
      <c r="FB15" s="15">
        <v>0</v>
      </c>
      <c r="FC15" s="20">
        <f t="shared" si="62"/>
        <v>0</v>
      </c>
      <c r="FD15" s="15">
        <v>0</v>
      </c>
      <c r="FE15" s="15">
        <v>0</v>
      </c>
      <c r="FF15" s="15">
        <v>0</v>
      </c>
      <c r="FG15" s="15">
        <v>0</v>
      </c>
      <c r="FH15" s="15">
        <v>2</v>
      </c>
      <c r="FI15" s="15">
        <v>0</v>
      </c>
      <c r="FJ15" s="15">
        <v>1</v>
      </c>
      <c r="FK15" s="15">
        <v>7</v>
      </c>
      <c r="FL15" s="15">
        <v>0</v>
      </c>
      <c r="FM15" s="15">
        <v>0</v>
      </c>
      <c r="FN15" s="15">
        <v>0</v>
      </c>
      <c r="FO15" s="15">
        <v>0</v>
      </c>
      <c r="FP15" s="15">
        <v>0</v>
      </c>
      <c r="FQ15" s="15">
        <v>156</v>
      </c>
      <c r="FR15" s="15">
        <v>0</v>
      </c>
      <c r="FS15" s="20">
        <f t="shared" si="63"/>
        <v>7</v>
      </c>
      <c r="FT15" s="15">
        <v>0</v>
      </c>
      <c r="FU15" s="15">
        <v>0</v>
      </c>
      <c r="FV15" s="15">
        <v>1</v>
      </c>
      <c r="FW15" s="15">
        <v>0</v>
      </c>
      <c r="FX15" s="15">
        <v>0</v>
      </c>
      <c r="FY15" s="15">
        <v>0</v>
      </c>
      <c r="FZ15" s="15">
        <v>0</v>
      </c>
      <c r="GA15" s="15">
        <v>0</v>
      </c>
      <c r="GB15" s="15">
        <v>0</v>
      </c>
      <c r="GC15" s="15">
        <v>0</v>
      </c>
      <c r="GD15" s="15">
        <v>0</v>
      </c>
      <c r="GE15" s="15">
        <v>0</v>
      </c>
      <c r="GF15" s="15">
        <v>0</v>
      </c>
      <c r="GG15" s="15">
        <v>0</v>
      </c>
      <c r="GH15" s="15">
        <v>0</v>
      </c>
      <c r="GI15" s="15">
        <v>0</v>
      </c>
      <c r="GJ15" s="15">
        <v>0</v>
      </c>
      <c r="GK15" s="15">
        <v>0</v>
      </c>
      <c r="GL15" s="15">
        <v>0</v>
      </c>
      <c r="GM15" s="15">
        <v>0</v>
      </c>
      <c r="GN15" s="15">
        <v>0</v>
      </c>
      <c r="GO15" s="15">
        <v>0</v>
      </c>
      <c r="GP15" s="15">
        <v>0</v>
      </c>
      <c r="GQ15" s="15">
        <v>0</v>
      </c>
      <c r="GR15" s="15">
        <v>0</v>
      </c>
      <c r="GS15" s="15">
        <v>0</v>
      </c>
      <c r="GT15" s="15">
        <v>0</v>
      </c>
      <c r="GU15" s="15">
        <v>0</v>
      </c>
      <c r="GV15" s="15">
        <v>0</v>
      </c>
      <c r="GW15" s="15">
        <v>0</v>
      </c>
      <c r="GX15" s="15">
        <v>3</v>
      </c>
      <c r="GY15" s="15" t="s">
        <v>515</v>
      </c>
      <c r="GZ15" s="15" t="s">
        <v>516</v>
      </c>
      <c r="HA15" s="15">
        <v>3</v>
      </c>
      <c r="HB15" s="15" t="s">
        <v>517</v>
      </c>
      <c r="HC15" s="15" t="s">
        <v>518</v>
      </c>
      <c r="HD15" s="15">
        <v>0</v>
      </c>
      <c r="HE15" s="15">
        <v>1</v>
      </c>
      <c r="HF15" s="15">
        <v>1</v>
      </c>
      <c r="HG15" s="15">
        <v>1</v>
      </c>
      <c r="HH15" s="15"/>
      <c r="HI15" s="15">
        <v>0</v>
      </c>
      <c r="HJ15" s="15">
        <v>1</v>
      </c>
      <c r="HK15" s="15">
        <v>0</v>
      </c>
      <c r="HL15" s="15">
        <v>0</v>
      </c>
      <c r="HM15" s="15" t="s">
        <v>519</v>
      </c>
      <c r="HN15" s="15">
        <v>2</v>
      </c>
      <c r="HO15" s="15" t="s">
        <v>520</v>
      </c>
      <c r="HP15" s="15">
        <v>0</v>
      </c>
      <c r="HQ15" s="15">
        <v>0</v>
      </c>
      <c r="HR15" s="15">
        <v>2</v>
      </c>
      <c r="HS15" s="15" t="s">
        <v>521</v>
      </c>
      <c r="HT15" s="15">
        <v>0</v>
      </c>
      <c r="HU15" s="15">
        <v>0</v>
      </c>
      <c r="HV15" s="15">
        <v>1</v>
      </c>
      <c r="HW15" s="15">
        <v>0</v>
      </c>
      <c r="HX15" s="15">
        <v>0</v>
      </c>
      <c r="HY15" s="15">
        <v>0</v>
      </c>
      <c r="HZ15" s="15">
        <v>0</v>
      </c>
      <c r="IA15" s="15">
        <v>0</v>
      </c>
      <c r="IB15" s="15">
        <v>0</v>
      </c>
      <c r="IC15" s="15">
        <v>0</v>
      </c>
      <c r="ID15" s="15">
        <v>4</v>
      </c>
      <c r="IE15" s="15">
        <v>0</v>
      </c>
      <c r="IF15" s="15">
        <v>1</v>
      </c>
      <c r="IG15" s="15">
        <v>0</v>
      </c>
      <c r="IH15" s="15" t="s">
        <v>522</v>
      </c>
      <c r="II15" s="15">
        <v>0</v>
      </c>
      <c r="IJ15" s="15">
        <v>41478</v>
      </c>
      <c r="IK15" s="15">
        <v>121.26</v>
      </c>
      <c r="IL15" s="15">
        <v>22953</v>
      </c>
      <c r="IM15" s="15">
        <v>27.48</v>
      </c>
      <c r="IN15" s="15">
        <v>3</v>
      </c>
      <c r="IO15" s="15">
        <v>2</v>
      </c>
      <c r="IP15" s="15">
        <v>10</v>
      </c>
      <c r="IQ15" s="15">
        <v>4</v>
      </c>
      <c r="IR15" s="15">
        <v>6</v>
      </c>
      <c r="IS15" s="15">
        <v>10</v>
      </c>
      <c r="IT15" s="15">
        <v>0</v>
      </c>
      <c r="IU15" s="22">
        <v>0.4</v>
      </c>
      <c r="IV15" s="22">
        <v>0.44</v>
      </c>
      <c r="IW15" s="22">
        <v>1</v>
      </c>
      <c r="IX15" s="22">
        <v>1</v>
      </c>
      <c r="IY15" s="46">
        <v>41478</v>
      </c>
      <c r="IZ15" s="7">
        <v>121.27415299999998</v>
      </c>
      <c r="JA15" s="46">
        <v>22953</v>
      </c>
      <c r="JB15" s="7">
        <v>27.481717</v>
      </c>
      <c r="JC15" s="46">
        <v>3</v>
      </c>
      <c r="JD15" s="46">
        <v>2</v>
      </c>
      <c r="JE15" s="46">
        <v>10</v>
      </c>
      <c r="JF15" s="46">
        <v>4</v>
      </c>
      <c r="JG15" s="46">
        <v>6</v>
      </c>
      <c r="JH15" s="46">
        <v>10</v>
      </c>
      <c r="JI15" s="46">
        <v>0</v>
      </c>
      <c r="JJ15" s="46">
        <v>40</v>
      </c>
      <c r="JK15" s="46">
        <v>44.198288484439061</v>
      </c>
      <c r="JL15" s="46">
        <v>100</v>
      </c>
      <c r="JM15" s="46">
        <v>99.995998322907283</v>
      </c>
      <c r="JN15" s="34">
        <f t="shared" si="27"/>
        <v>7.7777777777777777</v>
      </c>
      <c r="JO15" s="30">
        <f t="shared" si="71"/>
        <v>30</v>
      </c>
      <c r="JP15" s="36">
        <v>3</v>
      </c>
      <c r="JQ15" s="33">
        <f t="shared" si="64"/>
        <v>2</v>
      </c>
      <c r="JR15" s="35">
        <f t="shared" si="30"/>
        <v>-1</v>
      </c>
      <c r="JS15" s="37">
        <f t="shared" si="65"/>
        <v>10</v>
      </c>
      <c r="JT15" s="39">
        <v>99.995998322907283</v>
      </c>
      <c r="JU15" s="39">
        <f t="shared" si="66"/>
        <v>99.995998322907283</v>
      </c>
      <c r="JV15" s="41">
        <f t="shared" si="67"/>
        <v>0</v>
      </c>
      <c r="JW15" s="37">
        <f t="shared" si="68"/>
        <v>10</v>
      </c>
      <c r="JX15" s="38">
        <v>5</v>
      </c>
      <c r="JY15" s="36">
        <v>3</v>
      </c>
      <c r="JZ15" s="52">
        <f t="shared" si="69"/>
        <v>3.5</v>
      </c>
      <c r="KA15" s="36">
        <f t="shared" si="70"/>
        <v>0</v>
      </c>
      <c r="KB15" s="51">
        <f t="shared" si="38"/>
        <v>0</v>
      </c>
    </row>
    <row r="16" spans="1:288" s="8" customFormat="1" ht="63.75" x14ac:dyDescent="0.25">
      <c r="A16" s="4">
        <v>8113</v>
      </c>
      <c r="B16" s="15" t="s">
        <v>276</v>
      </c>
      <c r="C16" s="15" t="s">
        <v>523</v>
      </c>
      <c r="D16" s="15" t="s">
        <v>237</v>
      </c>
      <c r="E16" s="19" t="s">
        <v>524</v>
      </c>
      <c r="F16" s="15" t="s">
        <v>525</v>
      </c>
      <c r="G16" s="15">
        <v>74721</v>
      </c>
      <c r="H16" s="15" t="s">
        <v>526</v>
      </c>
      <c r="I16" s="15" t="s">
        <v>527</v>
      </c>
      <c r="J16" s="15" t="s">
        <v>528</v>
      </c>
      <c r="K16" s="15" t="s">
        <v>529</v>
      </c>
      <c r="L16" s="15" t="s">
        <v>207</v>
      </c>
      <c r="M16" s="15"/>
      <c r="N16" s="15">
        <v>553777913</v>
      </c>
      <c r="O16" s="15" t="s">
        <v>530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 t="s">
        <v>529</v>
      </c>
      <c r="AC16" s="15" t="s">
        <v>207</v>
      </c>
      <c r="AD16" s="15"/>
      <c r="AE16" s="15">
        <v>553777913</v>
      </c>
      <c r="AF16" s="15" t="s">
        <v>530</v>
      </c>
      <c r="AG16" s="26" t="s">
        <v>774</v>
      </c>
      <c r="AH16" s="15">
        <v>3</v>
      </c>
      <c r="AI16" s="15">
        <v>0</v>
      </c>
      <c r="AJ16" s="20">
        <f t="shared" si="39"/>
        <v>3</v>
      </c>
      <c r="AK16" s="15">
        <v>0</v>
      </c>
      <c r="AL16" s="20">
        <f t="shared" si="40"/>
        <v>3</v>
      </c>
      <c r="AM16" s="15">
        <v>2.5</v>
      </c>
      <c r="AN16" s="26">
        <v>2.5</v>
      </c>
      <c r="AO16" s="15">
        <v>0</v>
      </c>
      <c r="AP16" s="15">
        <v>0</v>
      </c>
      <c r="AQ16" s="20">
        <f t="shared" si="2"/>
        <v>2.5</v>
      </c>
      <c r="AR16" s="26">
        <f t="shared" si="3"/>
        <v>2.5</v>
      </c>
      <c r="AS16" s="15">
        <v>0</v>
      </c>
      <c r="AT16" s="15">
        <v>0</v>
      </c>
      <c r="AU16" s="20">
        <f t="shared" si="41"/>
        <v>2.5</v>
      </c>
      <c r="AV16" s="26">
        <f t="shared" si="42"/>
        <v>2.5</v>
      </c>
      <c r="AW16" s="15">
        <v>0</v>
      </c>
      <c r="AX16" s="15">
        <v>2</v>
      </c>
      <c r="AY16" s="15">
        <v>0</v>
      </c>
      <c r="AZ16" s="15">
        <v>1</v>
      </c>
      <c r="BA16" s="20">
        <f t="shared" si="43"/>
        <v>3</v>
      </c>
      <c r="BB16" s="15">
        <v>0</v>
      </c>
      <c r="BC16" s="15">
        <v>2</v>
      </c>
      <c r="BD16" s="15">
        <v>0</v>
      </c>
      <c r="BE16" s="15">
        <v>0</v>
      </c>
      <c r="BF16" s="15">
        <v>1</v>
      </c>
      <c r="BG16" s="15">
        <v>0</v>
      </c>
      <c r="BH16" s="15">
        <v>0</v>
      </c>
      <c r="BI16" s="15">
        <v>1</v>
      </c>
      <c r="BJ16" s="15">
        <v>1</v>
      </c>
      <c r="BK16" s="15">
        <v>1</v>
      </c>
      <c r="BL16" s="15">
        <v>0</v>
      </c>
      <c r="BM16" s="15">
        <v>0</v>
      </c>
      <c r="BN16" s="15">
        <v>1</v>
      </c>
      <c r="BO16" s="15">
        <v>2</v>
      </c>
      <c r="BP16" s="15">
        <v>0</v>
      </c>
      <c r="BQ16" s="15">
        <v>0</v>
      </c>
      <c r="BR16" s="15">
        <v>1</v>
      </c>
      <c r="BS16" s="15">
        <v>0</v>
      </c>
      <c r="BT16" s="15">
        <v>3</v>
      </c>
      <c r="BU16" s="15">
        <v>1</v>
      </c>
      <c r="BV16" s="15">
        <v>0</v>
      </c>
      <c r="BW16" s="15">
        <v>1</v>
      </c>
      <c r="BX16" s="15">
        <v>0</v>
      </c>
      <c r="BY16" s="15">
        <v>1</v>
      </c>
      <c r="BZ16" s="15">
        <v>0</v>
      </c>
      <c r="CA16" s="15">
        <v>0.75</v>
      </c>
      <c r="CB16" s="15">
        <v>1</v>
      </c>
      <c r="CC16" s="15">
        <v>0</v>
      </c>
      <c r="CD16" s="15">
        <v>1</v>
      </c>
      <c r="CE16" s="15">
        <v>0.75</v>
      </c>
      <c r="CF16" s="15">
        <v>1.5</v>
      </c>
      <c r="CG16" s="15">
        <v>1</v>
      </c>
      <c r="CH16" s="15">
        <v>1</v>
      </c>
      <c r="CI16" s="15">
        <v>1</v>
      </c>
      <c r="CJ16" s="15">
        <v>0</v>
      </c>
      <c r="CK16" s="15">
        <v>0</v>
      </c>
      <c r="CL16" s="15">
        <v>1</v>
      </c>
      <c r="CM16" s="15">
        <v>0.25</v>
      </c>
      <c r="CN16" s="15" t="s">
        <v>239</v>
      </c>
      <c r="CO16" s="15">
        <v>1</v>
      </c>
      <c r="CP16" s="15">
        <v>0</v>
      </c>
      <c r="CQ16" s="15">
        <v>0</v>
      </c>
      <c r="CR16" s="15"/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26">
        <f t="shared" si="44"/>
        <v>7.5</v>
      </c>
      <c r="CZ16" s="20">
        <f t="shared" ref="CZ16:CZ25" si="72">SUM(CP16:CQ16,CW16)</f>
        <v>0</v>
      </c>
      <c r="DA16" s="26">
        <f t="shared" si="45"/>
        <v>7.5</v>
      </c>
      <c r="DB16" s="26">
        <f t="shared" si="46"/>
        <v>7.5</v>
      </c>
      <c r="DC16" s="15">
        <v>1</v>
      </c>
      <c r="DD16" s="15">
        <v>1</v>
      </c>
      <c r="DE16" s="15" t="s">
        <v>531</v>
      </c>
      <c r="DF16" s="15">
        <v>0</v>
      </c>
      <c r="DG16" s="15">
        <v>0</v>
      </c>
      <c r="DH16" s="15"/>
      <c r="DI16" s="15" t="s">
        <v>267</v>
      </c>
      <c r="DJ16" s="15" t="s">
        <v>738</v>
      </c>
      <c r="DK16" s="15" t="s">
        <v>532</v>
      </c>
      <c r="DL16" s="15">
        <v>0</v>
      </c>
      <c r="DM16" s="15">
        <v>0</v>
      </c>
      <c r="DN16" s="15"/>
      <c r="DO16" s="15">
        <v>1</v>
      </c>
      <c r="DP16" s="15">
        <v>1</v>
      </c>
      <c r="DQ16" s="15"/>
      <c r="DR16" s="15">
        <v>0</v>
      </c>
      <c r="DS16" s="15">
        <v>0</v>
      </c>
      <c r="DT16" s="15">
        <v>0</v>
      </c>
      <c r="DU16" s="15">
        <v>3</v>
      </c>
      <c r="DV16" s="15">
        <v>0</v>
      </c>
      <c r="DW16" s="15">
        <v>0</v>
      </c>
      <c r="DX16" s="20">
        <f t="shared" si="47"/>
        <v>3</v>
      </c>
      <c r="DY16" s="20">
        <f t="shared" si="48"/>
        <v>0</v>
      </c>
      <c r="DZ16" s="20">
        <f t="shared" si="49"/>
        <v>0</v>
      </c>
      <c r="EA16" s="15">
        <v>1</v>
      </c>
      <c r="EB16" s="15">
        <v>0</v>
      </c>
      <c r="EC16" s="15">
        <v>7</v>
      </c>
      <c r="ED16" s="15">
        <v>6</v>
      </c>
      <c r="EE16" s="15">
        <v>0</v>
      </c>
      <c r="EF16" s="15">
        <v>8</v>
      </c>
      <c r="EG16" s="20">
        <f t="shared" si="50"/>
        <v>7</v>
      </c>
      <c r="EH16" s="20">
        <f t="shared" si="51"/>
        <v>0</v>
      </c>
      <c r="EI16" s="20">
        <f t="shared" si="52"/>
        <v>15</v>
      </c>
      <c r="EJ16" s="20">
        <f t="shared" si="53"/>
        <v>10</v>
      </c>
      <c r="EK16" s="20">
        <f t="shared" si="54"/>
        <v>0</v>
      </c>
      <c r="EL16" s="20">
        <f t="shared" si="55"/>
        <v>15</v>
      </c>
      <c r="EM16" s="15">
        <v>0</v>
      </c>
      <c r="EN16" s="15">
        <v>0</v>
      </c>
      <c r="EO16" s="15">
        <v>0</v>
      </c>
      <c r="EP16" s="15">
        <v>0</v>
      </c>
      <c r="EQ16" s="20">
        <f t="shared" si="56"/>
        <v>0</v>
      </c>
      <c r="ER16" s="20">
        <f t="shared" si="57"/>
        <v>0</v>
      </c>
      <c r="ES16" s="15">
        <v>3</v>
      </c>
      <c r="ET16" s="15">
        <v>0</v>
      </c>
      <c r="EU16" s="15">
        <v>9</v>
      </c>
      <c r="EV16" s="15">
        <v>0</v>
      </c>
      <c r="EW16" s="20">
        <f t="shared" si="58"/>
        <v>12</v>
      </c>
      <c r="EX16" s="20">
        <f t="shared" si="59"/>
        <v>0</v>
      </c>
      <c r="EY16" s="20">
        <f t="shared" si="60"/>
        <v>12</v>
      </c>
      <c r="EZ16" s="20">
        <f t="shared" si="61"/>
        <v>0</v>
      </c>
      <c r="FA16" s="15">
        <v>0</v>
      </c>
      <c r="FB16" s="15">
        <v>0</v>
      </c>
      <c r="FC16" s="20">
        <f t="shared" si="62"/>
        <v>0</v>
      </c>
      <c r="FD16" s="15">
        <v>0</v>
      </c>
      <c r="FE16" s="15">
        <v>1</v>
      </c>
      <c r="FF16" s="15">
        <v>0</v>
      </c>
      <c r="FG16" s="15">
        <v>0</v>
      </c>
      <c r="FH16" s="15">
        <v>0</v>
      </c>
      <c r="FI16" s="15">
        <v>0</v>
      </c>
      <c r="FJ16" s="15">
        <v>1</v>
      </c>
      <c r="FK16" s="15">
        <v>4</v>
      </c>
      <c r="FL16" s="15">
        <v>0</v>
      </c>
      <c r="FM16" s="15">
        <v>0</v>
      </c>
      <c r="FN16" s="15">
        <v>0</v>
      </c>
      <c r="FO16" s="15">
        <v>0</v>
      </c>
      <c r="FP16" s="15">
        <v>0</v>
      </c>
      <c r="FQ16" s="15">
        <v>77</v>
      </c>
      <c r="FR16" s="15">
        <v>1</v>
      </c>
      <c r="FS16" s="20">
        <f t="shared" si="63"/>
        <v>22</v>
      </c>
      <c r="FT16" s="15">
        <v>0</v>
      </c>
      <c r="FU16" s="15">
        <v>0</v>
      </c>
      <c r="FV16" s="15">
        <v>0</v>
      </c>
      <c r="FW16" s="15">
        <v>0</v>
      </c>
      <c r="FX16" s="15">
        <v>0</v>
      </c>
      <c r="FY16" s="15">
        <v>0</v>
      </c>
      <c r="FZ16" s="15">
        <v>0</v>
      </c>
      <c r="GA16" s="15">
        <v>0</v>
      </c>
      <c r="GB16" s="15">
        <v>0</v>
      </c>
      <c r="GC16" s="15">
        <v>0</v>
      </c>
      <c r="GD16" s="15">
        <v>0</v>
      </c>
      <c r="GE16" s="15">
        <v>0</v>
      </c>
      <c r="GF16" s="15">
        <v>0</v>
      </c>
      <c r="GG16" s="15">
        <v>0</v>
      </c>
      <c r="GH16" s="15">
        <v>0</v>
      </c>
      <c r="GI16" s="15">
        <v>0</v>
      </c>
      <c r="GJ16" s="15">
        <v>0</v>
      </c>
      <c r="GK16" s="15">
        <v>0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0</v>
      </c>
      <c r="GT16" s="15">
        <v>0</v>
      </c>
      <c r="GU16" s="15">
        <v>0</v>
      </c>
      <c r="GV16" s="15">
        <v>0</v>
      </c>
      <c r="GW16" s="15">
        <v>0</v>
      </c>
      <c r="GX16" s="15">
        <v>4</v>
      </c>
      <c r="GY16" s="15" t="s">
        <v>533</v>
      </c>
      <c r="GZ16" s="15" t="s">
        <v>534</v>
      </c>
      <c r="HA16" s="15">
        <v>4</v>
      </c>
      <c r="HB16" s="15" t="s">
        <v>535</v>
      </c>
      <c r="HC16" s="15" t="s">
        <v>536</v>
      </c>
      <c r="HD16" s="15" t="s">
        <v>537</v>
      </c>
      <c r="HE16" s="15">
        <v>1</v>
      </c>
      <c r="HF16" s="15">
        <v>1</v>
      </c>
      <c r="HG16" s="15">
        <v>1</v>
      </c>
      <c r="HH16" s="15"/>
      <c r="HI16" s="15">
        <v>0</v>
      </c>
      <c r="HJ16" s="15">
        <v>1</v>
      </c>
      <c r="HK16" s="15" t="s">
        <v>538</v>
      </c>
      <c r="HL16" s="15" t="s">
        <v>539</v>
      </c>
      <c r="HM16" s="15" t="s">
        <v>226</v>
      </c>
      <c r="HN16" s="15">
        <v>1</v>
      </c>
      <c r="HO16" s="15" t="s">
        <v>540</v>
      </c>
      <c r="HP16" s="15">
        <v>1</v>
      </c>
      <c r="HQ16" s="15" t="s">
        <v>240</v>
      </c>
      <c r="HR16" s="15">
        <v>2</v>
      </c>
      <c r="HS16" s="15"/>
      <c r="HT16" s="15">
        <v>1</v>
      </c>
      <c r="HU16" s="15">
        <v>0</v>
      </c>
      <c r="HV16" s="15">
        <v>1</v>
      </c>
      <c r="HW16" s="15">
        <v>0</v>
      </c>
      <c r="HX16" s="15">
        <v>0</v>
      </c>
      <c r="HY16" s="15">
        <v>0</v>
      </c>
      <c r="HZ16" s="15">
        <v>0</v>
      </c>
      <c r="IA16" s="15">
        <v>0</v>
      </c>
      <c r="IB16" s="15">
        <v>0</v>
      </c>
      <c r="IC16" s="15">
        <v>0</v>
      </c>
      <c r="ID16" s="15">
        <v>0</v>
      </c>
      <c r="IE16" s="15">
        <v>0</v>
      </c>
      <c r="IF16" s="15">
        <v>0</v>
      </c>
      <c r="IG16" s="15">
        <v>0</v>
      </c>
      <c r="IH16" s="15" t="s">
        <v>541</v>
      </c>
      <c r="II16" s="15">
        <v>0</v>
      </c>
      <c r="IJ16" s="15">
        <v>21368</v>
      </c>
      <c r="IK16" s="15">
        <v>100.58</v>
      </c>
      <c r="IL16" s="15">
        <v>6801</v>
      </c>
      <c r="IM16" s="15">
        <v>19.37</v>
      </c>
      <c r="IN16" s="15">
        <v>3</v>
      </c>
      <c r="IO16" s="15">
        <v>1</v>
      </c>
      <c r="IP16" s="15">
        <v>9</v>
      </c>
      <c r="IQ16" s="15">
        <v>0</v>
      </c>
      <c r="IR16" s="15">
        <v>9</v>
      </c>
      <c r="IS16" s="15">
        <v>9</v>
      </c>
      <c r="IT16" s="15">
        <v>7</v>
      </c>
      <c r="IU16" s="22">
        <v>0</v>
      </c>
      <c r="IV16" s="22">
        <v>0</v>
      </c>
      <c r="IW16" s="22">
        <v>1</v>
      </c>
      <c r="IX16" s="22">
        <v>1</v>
      </c>
      <c r="IY16" s="46">
        <v>21368</v>
      </c>
      <c r="IZ16" s="7">
        <v>100.61703899999999</v>
      </c>
      <c r="JA16" s="46">
        <v>6801</v>
      </c>
      <c r="JB16" s="7">
        <v>19.371023999999998</v>
      </c>
      <c r="JC16" s="46">
        <v>3</v>
      </c>
      <c r="JD16" s="46">
        <v>1</v>
      </c>
      <c r="JE16" s="46">
        <v>9</v>
      </c>
      <c r="JF16" s="46"/>
      <c r="JG16" s="46">
        <v>9</v>
      </c>
      <c r="JH16" s="46">
        <v>9</v>
      </c>
      <c r="JI16" s="46">
        <v>0</v>
      </c>
      <c r="JJ16" s="46">
        <v>0</v>
      </c>
      <c r="JK16" s="46">
        <v>0</v>
      </c>
      <c r="JL16" s="46">
        <v>100</v>
      </c>
      <c r="JM16" s="46">
        <v>99.965175878411628</v>
      </c>
      <c r="JN16" s="34">
        <f t="shared" si="27"/>
        <v>14.666666666666666</v>
      </c>
      <c r="JO16" s="30">
        <f t="shared" si="71"/>
        <v>15</v>
      </c>
      <c r="JP16" s="36">
        <v>2</v>
      </c>
      <c r="JQ16" s="33">
        <f t="shared" si="64"/>
        <v>3</v>
      </c>
      <c r="JR16" s="35">
        <f t="shared" si="30"/>
        <v>1</v>
      </c>
      <c r="JS16" s="37">
        <f t="shared" si="65"/>
        <v>9</v>
      </c>
      <c r="JT16" s="39">
        <v>99.965175878411628</v>
      </c>
      <c r="JU16" s="39">
        <f t="shared" si="66"/>
        <v>99.965175878411628</v>
      </c>
      <c r="JV16" s="41">
        <f t="shared" si="67"/>
        <v>0</v>
      </c>
      <c r="JW16" s="37">
        <f t="shared" si="68"/>
        <v>9</v>
      </c>
      <c r="JX16" s="38">
        <v>5</v>
      </c>
      <c r="JY16" s="36">
        <v>5</v>
      </c>
      <c r="JZ16" s="52">
        <f t="shared" si="69"/>
        <v>8.8000000000000007</v>
      </c>
      <c r="KA16" s="36">
        <f t="shared" si="70"/>
        <v>0</v>
      </c>
      <c r="KB16" s="51">
        <f t="shared" si="38"/>
        <v>0</v>
      </c>
    </row>
    <row r="17" spans="1:288" s="8" customFormat="1" ht="76.5" x14ac:dyDescent="0.25">
      <c r="A17" s="4">
        <v>8114</v>
      </c>
      <c r="B17" s="15" t="s">
        <v>276</v>
      </c>
      <c r="C17" s="15" t="s">
        <v>542</v>
      </c>
      <c r="D17" s="15" t="s">
        <v>543</v>
      </c>
      <c r="E17" s="19" t="s">
        <v>544</v>
      </c>
      <c r="F17" s="15" t="s">
        <v>545</v>
      </c>
      <c r="G17" s="15">
        <v>79401</v>
      </c>
      <c r="H17" s="15" t="s">
        <v>733</v>
      </c>
      <c r="I17" s="15" t="s">
        <v>546</v>
      </c>
      <c r="J17" s="15" t="s">
        <v>547</v>
      </c>
      <c r="K17" s="15" t="s">
        <v>548</v>
      </c>
      <c r="L17" s="15" t="s">
        <v>252</v>
      </c>
      <c r="M17" s="15" t="s">
        <v>208</v>
      </c>
      <c r="N17" s="15">
        <v>554697702</v>
      </c>
      <c r="O17" s="15" t="s">
        <v>549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548</v>
      </c>
      <c r="AC17" s="15" t="s">
        <v>252</v>
      </c>
      <c r="AD17" s="15" t="s">
        <v>208</v>
      </c>
      <c r="AE17" s="15">
        <v>554697702</v>
      </c>
      <c r="AF17" s="15" t="s">
        <v>549</v>
      </c>
      <c r="AG17" s="26" t="s">
        <v>774</v>
      </c>
      <c r="AH17" s="15">
        <v>3</v>
      </c>
      <c r="AI17" s="15">
        <v>0</v>
      </c>
      <c r="AJ17" s="20">
        <f t="shared" si="39"/>
        <v>3</v>
      </c>
      <c r="AK17" s="15">
        <v>0</v>
      </c>
      <c r="AL17" s="20">
        <f t="shared" si="40"/>
        <v>3</v>
      </c>
      <c r="AM17" s="15">
        <v>3</v>
      </c>
      <c r="AN17" s="26">
        <v>3</v>
      </c>
      <c r="AO17" s="15">
        <v>0</v>
      </c>
      <c r="AP17" s="15">
        <v>0</v>
      </c>
      <c r="AQ17" s="20">
        <f t="shared" ref="AQ17:AQ25" si="73">SUM(AM17,AO17)</f>
        <v>3</v>
      </c>
      <c r="AR17" s="26">
        <f t="shared" si="3"/>
        <v>3</v>
      </c>
      <c r="AS17" s="15">
        <v>0</v>
      </c>
      <c r="AT17" s="15">
        <v>0</v>
      </c>
      <c r="AU17" s="20">
        <f t="shared" si="41"/>
        <v>3</v>
      </c>
      <c r="AV17" s="26">
        <f t="shared" si="42"/>
        <v>3</v>
      </c>
      <c r="AW17" s="15">
        <v>2</v>
      </c>
      <c r="AX17" s="15">
        <v>1</v>
      </c>
      <c r="AY17" s="15">
        <v>0</v>
      </c>
      <c r="AZ17" s="15">
        <v>0</v>
      </c>
      <c r="BA17" s="20">
        <f t="shared" si="43"/>
        <v>3</v>
      </c>
      <c r="BB17" s="15">
        <v>0</v>
      </c>
      <c r="BC17" s="15">
        <v>1</v>
      </c>
      <c r="BD17" s="15">
        <v>0</v>
      </c>
      <c r="BE17" s="15">
        <v>0</v>
      </c>
      <c r="BF17" s="15">
        <v>2</v>
      </c>
      <c r="BG17" s="15">
        <v>0</v>
      </c>
      <c r="BH17" s="15">
        <v>0</v>
      </c>
      <c r="BI17" s="15">
        <v>0</v>
      </c>
      <c r="BJ17" s="15">
        <v>1</v>
      </c>
      <c r="BK17" s="15">
        <v>2</v>
      </c>
      <c r="BL17" s="15">
        <v>0</v>
      </c>
      <c r="BM17" s="15">
        <v>0</v>
      </c>
      <c r="BN17" s="15">
        <v>0</v>
      </c>
      <c r="BO17" s="15">
        <v>2</v>
      </c>
      <c r="BP17" s="15">
        <v>1</v>
      </c>
      <c r="BQ17" s="15">
        <v>0</v>
      </c>
      <c r="BR17" s="15">
        <v>1</v>
      </c>
      <c r="BS17" s="15">
        <v>0</v>
      </c>
      <c r="BT17" s="15">
        <v>2</v>
      </c>
      <c r="BU17" s="15">
        <v>1</v>
      </c>
      <c r="BV17" s="15">
        <v>0</v>
      </c>
      <c r="BW17" s="15">
        <v>1</v>
      </c>
      <c r="BX17" s="15">
        <v>1</v>
      </c>
      <c r="BY17" s="15">
        <v>1</v>
      </c>
      <c r="BZ17" s="15">
        <v>0</v>
      </c>
      <c r="CA17" s="15">
        <v>0.5</v>
      </c>
      <c r="CB17" s="15">
        <v>1</v>
      </c>
      <c r="CC17" s="15">
        <v>0</v>
      </c>
      <c r="CD17" s="15">
        <v>1</v>
      </c>
      <c r="CE17" s="15">
        <v>1.5</v>
      </c>
      <c r="CF17" s="15">
        <v>2.2999999999999998</v>
      </c>
      <c r="CG17" s="15">
        <v>2.2999999999999998</v>
      </c>
      <c r="CH17" s="15">
        <v>2.2999999999999998</v>
      </c>
      <c r="CI17" s="15">
        <v>2.2999999999999998</v>
      </c>
      <c r="CJ17" s="15">
        <v>0</v>
      </c>
      <c r="CK17" s="15" t="s">
        <v>550</v>
      </c>
      <c r="CL17" s="15">
        <v>0.2</v>
      </c>
      <c r="CM17" s="15"/>
      <c r="CN17" s="15"/>
      <c r="CO17" s="15">
        <v>0.8</v>
      </c>
      <c r="CP17" s="15"/>
      <c r="CQ17" s="15"/>
      <c r="CR17" s="15"/>
      <c r="CS17" s="15"/>
      <c r="CT17" s="15"/>
      <c r="CU17" s="15"/>
      <c r="CV17" s="15">
        <v>0.6</v>
      </c>
      <c r="CW17" s="15">
        <v>0</v>
      </c>
      <c r="CX17" s="15">
        <v>0</v>
      </c>
      <c r="CY17" s="26">
        <f t="shared" si="44"/>
        <v>12.299999999999999</v>
      </c>
      <c r="CZ17" s="20">
        <f t="shared" si="72"/>
        <v>0</v>
      </c>
      <c r="DA17" s="26">
        <f t="shared" si="45"/>
        <v>12.299999999999999</v>
      </c>
      <c r="DB17" s="26">
        <f t="shared" si="46"/>
        <v>12.299999999999999</v>
      </c>
      <c r="DC17" s="15">
        <v>1</v>
      </c>
      <c r="DD17" s="15">
        <v>1</v>
      </c>
      <c r="DE17" s="15" t="s">
        <v>551</v>
      </c>
      <c r="DF17" s="15">
        <v>0</v>
      </c>
      <c r="DG17" s="15">
        <v>0</v>
      </c>
      <c r="DH17" s="15" t="s">
        <v>552</v>
      </c>
      <c r="DI17" s="15" t="s">
        <v>553</v>
      </c>
      <c r="DJ17" s="15" t="s">
        <v>738</v>
      </c>
      <c r="DK17" s="15" t="s">
        <v>554</v>
      </c>
      <c r="DL17" s="15">
        <v>0</v>
      </c>
      <c r="DM17" s="15">
        <v>0</v>
      </c>
      <c r="DN17" s="15"/>
      <c r="DO17" s="15">
        <v>0</v>
      </c>
      <c r="DP17" s="15">
        <v>0</v>
      </c>
      <c r="DQ17" s="15"/>
      <c r="DR17" s="15">
        <v>0</v>
      </c>
      <c r="DS17" s="15">
        <v>0</v>
      </c>
      <c r="DT17" s="15">
        <v>2</v>
      </c>
      <c r="DU17" s="15">
        <v>6</v>
      </c>
      <c r="DV17" s="15">
        <v>0</v>
      </c>
      <c r="DW17" s="15">
        <v>0</v>
      </c>
      <c r="DX17" s="20">
        <f t="shared" si="47"/>
        <v>6</v>
      </c>
      <c r="DY17" s="20">
        <f t="shared" si="48"/>
        <v>0</v>
      </c>
      <c r="DZ17" s="20">
        <f t="shared" si="49"/>
        <v>2</v>
      </c>
      <c r="EA17" s="15">
        <v>1</v>
      </c>
      <c r="EB17" s="15">
        <v>1</v>
      </c>
      <c r="EC17" s="15">
        <v>0</v>
      </c>
      <c r="ED17" s="15">
        <v>3</v>
      </c>
      <c r="EE17" s="15">
        <v>0</v>
      </c>
      <c r="EF17" s="15">
        <v>0</v>
      </c>
      <c r="EG17" s="20">
        <f t="shared" si="50"/>
        <v>4</v>
      </c>
      <c r="EH17" s="20">
        <f t="shared" si="51"/>
        <v>1</v>
      </c>
      <c r="EI17" s="20">
        <f t="shared" si="52"/>
        <v>0</v>
      </c>
      <c r="EJ17" s="20">
        <f t="shared" si="53"/>
        <v>10</v>
      </c>
      <c r="EK17" s="20">
        <f t="shared" si="54"/>
        <v>1</v>
      </c>
      <c r="EL17" s="20">
        <f t="shared" si="55"/>
        <v>2</v>
      </c>
      <c r="EM17" s="15">
        <v>0</v>
      </c>
      <c r="EN17" s="15">
        <v>0</v>
      </c>
      <c r="EO17" s="15">
        <v>4</v>
      </c>
      <c r="EP17" s="15">
        <v>0</v>
      </c>
      <c r="EQ17" s="20">
        <f t="shared" si="56"/>
        <v>4</v>
      </c>
      <c r="ER17" s="20">
        <f t="shared" si="57"/>
        <v>0</v>
      </c>
      <c r="ES17" s="15">
        <v>0</v>
      </c>
      <c r="ET17" s="15">
        <v>0</v>
      </c>
      <c r="EU17" s="15">
        <v>3</v>
      </c>
      <c r="EV17" s="15">
        <v>0</v>
      </c>
      <c r="EW17" s="20">
        <f t="shared" si="58"/>
        <v>3</v>
      </c>
      <c r="EX17" s="20">
        <f t="shared" si="59"/>
        <v>0</v>
      </c>
      <c r="EY17" s="20">
        <f t="shared" si="60"/>
        <v>7</v>
      </c>
      <c r="EZ17" s="20">
        <f t="shared" si="61"/>
        <v>0</v>
      </c>
      <c r="FA17" s="15">
        <v>0</v>
      </c>
      <c r="FB17" s="15">
        <v>0</v>
      </c>
      <c r="FC17" s="20">
        <f t="shared" si="62"/>
        <v>0</v>
      </c>
      <c r="FD17" s="15">
        <v>2</v>
      </c>
      <c r="FE17" s="15">
        <v>3</v>
      </c>
      <c r="FF17" s="15">
        <v>0</v>
      </c>
      <c r="FG17" s="15">
        <v>0</v>
      </c>
      <c r="FH17" s="15">
        <v>2</v>
      </c>
      <c r="FI17" s="15">
        <v>0</v>
      </c>
      <c r="FJ17" s="15">
        <v>7</v>
      </c>
      <c r="FK17" s="15">
        <v>3</v>
      </c>
      <c r="FL17" s="15">
        <v>0</v>
      </c>
      <c r="FM17" s="15">
        <v>0</v>
      </c>
      <c r="FN17" s="15">
        <v>0</v>
      </c>
      <c r="FO17" s="15">
        <v>0</v>
      </c>
      <c r="FP17" s="15">
        <v>0</v>
      </c>
      <c r="FQ17" s="15">
        <v>59</v>
      </c>
      <c r="FR17" s="15">
        <v>5</v>
      </c>
      <c r="FS17" s="20">
        <f t="shared" si="63"/>
        <v>18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15">
        <v>0</v>
      </c>
      <c r="FZ17" s="15">
        <v>0</v>
      </c>
      <c r="GA17" s="15">
        <v>0</v>
      </c>
      <c r="GB17" s="15">
        <v>0</v>
      </c>
      <c r="GC17" s="15">
        <v>0</v>
      </c>
      <c r="GD17" s="15">
        <v>0</v>
      </c>
      <c r="GE17" s="15">
        <v>0</v>
      </c>
      <c r="GF17" s="15">
        <v>0</v>
      </c>
      <c r="GG17" s="15">
        <v>0</v>
      </c>
      <c r="GH17" s="15">
        <v>0</v>
      </c>
      <c r="GI17" s="15">
        <v>0</v>
      </c>
      <c r="GJ17" s="15">
        <v>0</v>
      </c>
      <c r="GK17" s="15">
        <v>0</v>
      </c>
      <c r="GL17" s="15">
        <v>0</v>
      </c>
      <c r="GM17" s="15">
        <v>0</v>
      </c>
      <c r="GN17" s="15">
        <v>1</v>
      </c>
      <c r="GO17" s="15">
        <v>1</v>
      </c>
      <c r="GP17" s="15">
        <v>0</v>
      </c>
      <c r="GQ17" s="15">
        <v>0</v>
      </c>
      <c r="GR17" s="15">
        <v>0</v>
      </c>
      <c r="GS17" s="15">
        <v>1</v>
      </c>
      <c r="GT17" s="15">
        <v>1</v>
      </c>
      <c r="GU17" s="15">
        <v>0</v>
      </c>
      <c r="GV17" s="15">
        <v>0</v>
      </c>
      <c r="GW17" s="15">
        <v>0</v>
      </c>
      <c r="GX17" s="15">
        <v>3</v>
      </c>
      <c r="GY17" s="15">
        <v>0</v>
      </c>
      <c r="GZ17" s="15">
        <v>0</v>
      </c>
      <c r="HA17" s="15">
        <v>2</v>
      </c>
      <c r="HB17" s="15">
        <v>0</v>
      </c>
      <c r="HC17" s="15">
        <v>0</v>
      </c>
      <c r="HD17" s="15">
        <v>0</v>
      </c>
      <c r="HE17" s="15">
        <v>1</v>
      </c>
      <c r="HF17" s="15">
        <v>1</v>
      </c>
      <c r="HG17" s="15">
        <v>1</v>
      </c>
      <c r="HH17" s="15"/>
      <c r="HI17" s="15">
        <v>0</v>
      </c>
      <c r="HJ17" s="15">
        <v>2</v>
      </c>
      <c r="HK17" s="15">
        <v>0</v>
      </c>
      <c r="HL17" s="15">
        <v>0</v>
      </c>
      <c r="HM17" s="15" t="s">
        <v>555</v>
      </c>
      <c r="HN17" s="15">
        <v>1</v>
      </c>
      <c r="HO17" s="15">
        <v>0</v>
      </c>
      <c r="HP17" s="15">
        <v>1</v>
      </c>
      <c r="HQ17" s="15" t="s">
        <v>556</v>
      </c>
      <c r="HR17" s="15">
        <v>1</v>
      </c>
      <c r="HS17" s="15" t="s">
        <v>230</v>
      </c>
      <c r="HT17" s="15">
        <v>1</v>
      </c>
      <c r="HU17" s="15">
        <v>1</v>
      </c>
      <c r="HV17" s="15">
        <v>1</v>
      </c>
      <c r="HW17" s="15">
        <v>0</v>
      </c>
      <c r="HX17" s="15">
        <v>0</v>
      </c>
      <c r="HY17" s="15">
        <v>0</v>
      </c>
      <c r="HZ17" s="15">
        <v>0</v>
      </c>
      <c r="IA17" s="15">
        <v>0</v>
      </c>
      <c r="IB17" s="15">
        <v>0</v>
      </c>
      <c r="IC17" s="15">
        <v>0</v>
      </c>
      <c r="ID17" s="15">
        <v>0</v>
      </c>
      <c r="IE17" s="15">
        <v>0</v>
      </c>
      <c r="IF17" s="15">
        <v>0</v>
      </c>
      <c r="IG17" s="15">
        <v>0</v>
      </c>
      <c r="IH17" s="15" t="s">
        <v>557</v>
      </c>
      <c r="II17" s="15">
        <v>0</v>
      </c>
      <c r="IJ17" s="15">
        <v>42858</v>
      </c>
      <c r="IK17" s="15">
        <v>57425</v>
      </c>
      <c r="IL17" s="15">
        <v>25392</v>
      </c>
      <c r="IM17" s="15">
        <v>4430</v>
      </c>
      <c r="IN17" s="15">
        <v>3</v>
      </c>
      <c r="IO17" s="15">
        <v>2</v>
      </c>
      <c r="IP17" s="15">
        <v>25</v>
      </c>
      <c r="IQ17" s="15">
        <v>5</v>
      </c>
      <c r="IR17" s="15">
        <v>19</v>
      </c>
      <c r="IS17" s="15">
        <v>24</v>
      </c>
      <c r="IT17" s="15">
        <v>0</v>
      </c>
      <c r="IU17" s="22">
        <v>0.02</v>
      </c>
      <c r="IV17" s="22">
        <v>0.05</v>
      </c>
      <c r="IW17" s="22">
        <v>0.97</v>
      </c>
      <c r="IX17" s="22">
        <v>0.98</v>
      </c>
      <c r="IY17" s="46">
        <v>42207</v>
      </c>
      <c r="IZ17" s="7">
        <v>574.36778499999991</v>
      </c>
      <c r="JA17" s="46">
        <v>24940</v>
      </c>
      <c r="JB17" s="7">
        <v>44.297229999999999</v>
      </c>
      <c r="JC17" s="46">
        <v>3</v>
      </c>
      <c r="JD17" s="46">
        <v>3</v>
      </c>
      <c r="JE17" s="46">
        <v>25</v>
      </c>
      <c r="JF17" s="46">
        <v>4</v>
      </c>
      <c r="JG17" s="46">
        <v>20</v>
      </c>
      <c r="JH17" s="46">
        <v>24</v>
      </c>
      <c r="JI17" s="46">
        <v>0</v>
      </c>
      <c r="JJ17" s="46">
        <v>16</v>
      </c>
      <c r="JK17" s="46">
        <v>17.21597251489305</v>
      </c>
      <c r="JL17" s="46">
        <v>96</v>
      </c>
      <c r="JM17" s="46">
        <v>98.391068363975194</v>
      </c>
      <c r="JN17" s="34">
        <f t="shared" si="27"/>
        <v>7.8260869565217401</v>
      </c>
      <c r="JO17" s="30">
        <f t="shared" si="71"/>
        <v>0.86956521739130443</v>
      </c>
      <c r="JP17" s="36">
        <v>3</v>
      </c>
      <c r="JQ17" s="33">
        <f t="shared" si="64"/>
        <v>3</v>
      </c>
      <c r="JR17" s="35">
        <f t="shared" si="30"/>
        <v>0</v>
      </c>
      <c r="JS17" s="37">
        <f t="shared" si="65"/>
        <v>24</v>
      </c>
      <c r="JT17" s="39">
        <v>95.82191313184461</v>
      </c>
      <c r="JU17" s="39">
        <f t="shared" si="66"/>
        <v>98.391068363975194</v>
      </c>
      <c r="JV17" s="41">
        <f t="shared" si="67"/>
        <v>2.5691552321305835</v>
      </c>
      <c r="JW17" s="37">
        <f t="shared" si="68"/>
        <v>25</v>
      </c>
      <c r="JX17" s="38">
        <v>5</v>
      </c>
      <c r="JY17" s="36">
        <v>5</v>
      </c>
      <c r="JZ17" s="52">
        <f t="shared" si="69"/>
        <v>6</v>
      </c>
      <c r="KA17" s="36">
        <f t="shared" si="70"/>
        <v>0</v>
      </c>
      <c r="KB17" s="51">
        <f t="shared" si="38"/>
        <v>0</v>
      </c>
    </row>
    <row r="18" spans="1:288" s="8" customFormat="1" ht="51" x14ac:dyDescent="0.25">
      <c r="A18" s="4">
        <v>8115</v>
      </c>
      <c r="B18" s="15" t="s">
        <v>276</v>
      </c>
      <c r="C18" s="15" t="s">
        <v>558</v>
      </c>
      <c r="D18" s="15" t="s">
        <v>209</v>
      </c>
      <c r="E18" s="19" t="s">
        <v>730</v>
      </c>
      <c r="F18" s="15" t="s">
        <v>559</v>
      </c>
      <c r="G18" s="15">
        <v>74101</v>
      </c>
      <c r="H18" s="15" t="s">
        <v>560</v>
      </c>
      <c r="I18" s="15" t="s">
        <v>561</v>
      </c>
      <c r="J18" s="15" t="s">
        <v>562</v>
      </c>
      <c r="K18" s="15" t="s">
        <v>563</v>
      </c>
      <c r="L18" s="15" t="s">
        <v>269</v>
      </c>
      <c r="M18" s="15" t="s">
        <v>208</v>
      </c>
      <c r="N18" s="15">
        <v>556768380</v>
      </c>
      <c r="O18" s="15" t="s">
        <v>564</v>
      </c>
      <c r="P18" s="15" t="s">
        <v>256</v>
      </c>
      <c r="Q18" s="15" t="s">
        <v>565</v>
      </c>
      <c r="R18" s="15" t="s">
        <v>238</v>
      </c>
      <c r="S18" s="15" t="s">
        <v>208</v>
      </c>
      <c r="T18" s="15">
        <v>556768362</v>
      </c>
      <c r="U18" s="15" t="s">
        <v>566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20" t="s">
        <v>773</v>
      </c>
      <c r="AH18" s="15">
        <v>5</v>
      </c>
      <c r="AI18" s="15">
        <v>1</v>
      </c>
      <c r="AJ18" s="20">
        <f t="shared" si="39"/>
        <v>6</v>
      </c>
      <c r="AK18" s="15">
        <v>0</v>
      </c>
      <c r="AL18" s="20">
        <f t="shared" si="40"/>
        <v>6</v>
      </c>
      <c r="AM18" s="15">
        <v>5</v>
      </c>
      <c r="AN18" s="15">
        <v>4.25</v>
      </c>
      <c r="AO18" s="15">
        <v>0.5</v>
      </c>
      <c r="AP18" s="15">
        <v>0.1</v>
      </c>
      <c r="AQ18" s="20">
        <f t="shared" si="73"/>
        <v>5.5</v>
      </c>
      <c r="AR18" s="20">
        <f t="shared" ref="AR18:AR25" si="74">SUM(AN18,AP18)</f>
        <v>4.3499999999999996</v>
      </c>
      <c r="AS18" s="15">
        <v>0</v>
      </c>
      <c r="AT18" s="15">
        <v>0</v>
      </c>
      <c r="AU18" s="20">
        <f t="shared" si="41"/>
        <v>5.5</v>
      </c>
      <c r="AV18" s="20">
        <f t="shared" si="42"/>
        <v>4.3499999999999996</v>
      </c>
      <c r="AW18" s="15">
        <v>1</v>
      </c>
      <c r="AX18" s="15">
        <v>1</v>
      </c>
      <c r="AY18" s="15">
        <v>0</v>
      </c>
      <c r="AZ18" s="15">
        <v>3</v>
      </c>
      <c r="BA18" s="20">
        <f t="shared" si="43"/>
        <v>5</v>
      </c>
      <c r="BB18" s="15">
        <v>0</v>
      </c>
      <c r="BC18" s="15">
        <v>0</v>
      </c>
      <c r="BD18" s="15">
        <v>0</v>
      </c>
      <c r="BE18" s="15">
        <v>1</v>
      </c>
      <c r="BF18" s="15">
        <v>5</v>
      </c>
      <c r="BG18" s="15">
        <v>0</v>
      </c>
      <c r="BH18" s="15">
        <v>0</v>
      </c>
      <c r="BI18" s="15">
        <v>2</v>
      </c>
      <c r="BJ18" s="15">
        <v>0</v>
      </c>
      <c r="BK18" s="15">
        <v>4</v>
      </c>
      <c r="BL18" s="15">
        <v>0</v>
      </c>
      <c r="BM18" s="15">
        <v>1</v>
      </c>
      <c r="BN18" s="15">
        <v>0</v>
      </c>
      <c r="BO18" s="15">
        <v>3</v>
      </c>
      <c r="BP18" s="15">
        <v>2</v>
      </c>
      <c r="BQ18" s="15">
        <v>0</v>
      </c>
      <c r="BR18" s="15">
        <v>1</v>
      </c>
      <c r="BS18" s="15">
        <v>0</v>
      </c>
      <c r="BT18" s="15">
        <v>2</v>
      </c>
      <c r="BU18" s="15">
        <v>1</v>
      </c>
      <c r="BV18" s="15">
        <v>0</v>
      </c>
      <c r="BW18" s="15">
        <v>1</v>
      </c>
      <c r="BX18" s="15">
        <v>0</v>
      </c>
      <c r="BY18" s="15">
        <v>1</v>
      </c>
      <c r="BZ18" s="15">
        <v>1</v>
      </c>
      <c r="CA18" s="15">
        <v>0.6</v>
      </c>
      <c r="CB18" s="15">
        <v>1</v>
      </c>
      <c r="CC18" s="15">
        <v>0</v>
      </c>
      <c r="CD18" s="15">
        <v>0</v>
      </c>
      <c r="CE18" s="15">
        <v>0.6</v>
      </c>
      <c r="CF18" s="15">
        <v>1.75</v>
      </c>
      <c r="CG18" s="15">
        <v>0.3</v>
      </c>
      <c r="CH18" s="15">
        <v>0.37</v>
      </c>
      <c r="CI18" s="15">
        <v>0.02</v>
      </c>
      <c r="CJ18" s="15">
        <v>0.4</v>
      </c>
      <c r="CK18" s="15" t="s">
        <v>567</v>
      </c>
      <c r="CL18" s="15">
        <v>0.01</v>
      </c>
      <c r="CM18" s="15">
        <v>0</v>
      </c>
      <c r="CN18" s="15">
        <v>0</v>
      </c>
      <c r="CO18" s="15">
        <v>0.2</v>
      </c>
      <c r="CP18" s="15">
        <v>0.1</v>
      </c>
      <c r="CQ18" s="15">
        <v>0</v>
      </c>
      <c r="CR18" s="15"/>
      <c r="CS18" s="15">
        <v>0</v>
      </c>
      <c r="CT18" s="15">
        <v>0</v>
      </c>
      <c r="CU18" s="15">
        <v>0</v>
      </c>
      <c r="CV18" s="15">
        <v>0.6</v>
      </c>
      <c r="CW18" s="15">
        <v>0</v>
      </c>
      <c r="CX18" s="15">
        <v>0</v>
      </c>
      <c r="CY18" s="20">
        <f t="shared" si="44"/>
        <v>4.25</v>
      </c>
      <c r="CZ18" s="20">
        <f t="shared" si="72"/>
        <v>0.1</v>
      </c>
      <c r="DA18" s="20">
        <f t="shared" si="45"/>
        <v>4.3499999999999996</v>
      </c>
      <c r="DB18" s="20">
        <f t="shared" si="46"/>
        <v>4.3499999999999996</v>
      </c>
      <c r="DC18" s="15">
        <v>1</v>
      </c>
      <c r="DD18" s="15">
        <v>7</v>
      </c>
      <c r="DE18" s="15" t="s">
        <v>568</v>
      </c>
      <c r="DF18" s="15">
        <v>1</v>
      </c>
      <c r="DG18" s="15">
        <v>3</v>
      </c>
      <c r="DH18" s="15" t="s">
        <v>569</v>
      </c>
      <c r="DI18" s="15" t="s">
        <v>570</v>
      </c>
      <c r="DJ18" s="15" t="s">
        <v>738</v>
      </c>
      <c r="DK18" s="15" t="s">
        <v>571</v>
      </c>
      <c r="DL18" s="15">
        <v>0</v>
      </c>
      <c r="DM18" s="15">
        <v>0</v>
      </c>
      <c r="DN18" s="15"/>
      <c r="DO18" s="15">
        <v>0</v>
      </c>
      <c r="DP18" s="15">
        <v>0</v>
      </c>
      <c r="DQ18" s="15"/>
      <c r="DR18" s="15">
        <v>0</v>
      </c>
      <c r="DS18" s="15">
        <v>0</v>
      </c>
      <c r="DT18" s="15">
        <v>0</v>
      </c>
      <c r="DU18" s="15">
        <v>2</v>
      </c>
      <c r="DV18" s="15">
        <v>0</v>
      </c>
      <c r="DW18" s="15">
        <v>1</v>
      </c>
      <c r="DX18" s="20">
        <f t="shared" si="47"/>
        <v>2</v>
      </c>
      <c r="DY18" s="20">
        <f t="shared" si="48"/>
        <v>0</v>
      </c>
      <c r="DZ18" s="20">
        <f t="shared" si="49"/>
        <v>1</v>
      </c>
      <c r="EA18" s="15">
        <v>1</v>
      </c>
      <c r="EB18" s="15">
        <v>0</v>
      </c>
      <c r="EC18" s="15">
        <v>1</v>
      </c>
      <c r="ED18" s="15">
        <v>11</v>
      </c>
      <c r="EE18" s="15">
        <v>0</v>
      </c>
      <c r="EF18" s="15">
        <v>0</v>
      </c>
      <c r="EG18" s="20">
        <f t="shared" si="50"/>
        <v>12</v>
      </c>
      <c r="EH18" s="20">
        <f t="shared" si="51"/>
        <v>0</v>
      </c>
      <c r="EI18" s="20">
        <f t="shared" si="52"/>
        <v>1</v>
      </c>
      <c r="EJ18" s="20">
        <f t="shared" si="53"/>
        <v>14</v>
      </c>
      <c r="EK18" s="20">
        <f t="shared" si="54"/>
        <v>0</v>
      </c>
      <c r="EL18" s="20">
        <f t="shared" si="55"/>
        <v>2</v>
      </c>
      <c r="EM18" s="15">
        <v>1</v>
      </c>
      <c r="EN18" s="15">
        <v>0</v>
      </c>
      <c r="EO18" s="15">
        <v>1</v>
      </c>
      <c r="EP18" s="15">
        <v>0</v>
      </c>
      <c r="EQ18" s="20">
        <f t="shared" si="56"/>
        <v>2</v>
      </c>
      <c r="ER18" s="20">
        <f t="shared" si="57"/>
        <v>0</v>
      </c>
      <c r="ES18" s="15">
        <v>1</v>
      </c>
      <c r="ET18" s="15">
        <v>0</v>
      </c>
      <c r="EU18" s="15">
        <v>5</v>
      </c>
      <c r="EV18" s="15">
        <v>0</v>
      </c>
      <c r="EW18" s="20">
        <f t="shared" si="58"/>
        <v>6</v>
      </c>
      <c r="EX18" s="20">
        <f t="shared" si="59"/>
        <v>0</v>
      </c>
      <c r="EY18" s="20">
        <f t="shared" si="60"/>
        <v>8</v>
      </c>
      <c r="EZ18" s="20">
        <f t="shared" si="61"/>
        <v>0</v>
      </c>
      <c r="FA18" s="15">
        <v>0</v>
      </c>
      <c r="FB18" s="15">
        <v>0</v>
      </c>
      <c r="FC18" s="20">
        <f t="shared" si="62"/>
        <v>0</v>
      </c>
      <c r="FD18" s="15">
        <v>0</v>
      </c>
      <c r="FE18" s="15">
        <v>0</v>
      </c>
      <c r="FF18" s="15">
        <v>0</v>
      </c>
      <c r="FG18" s="15">
        <v>0</v>
      </c>
      <c r="FH18" s="15">
        <v>0</v>
      </c>
      <c r="FI18" s="15">
        <v>0</v>
      </c>
      <c r="FJ18" s="15">
        <v>10</v>
      </c>
      <c r="FK18" s="15">
        <v>16</v>
      </c>
      <c r="FL18" s="15">
        <v>5</v>
      </c>
      <c r="FM18" s="15">
        <v>0</v>
      </c>
      <c r="FN18" s="15">
        <v>0</v>
      </c>
      <c r="FO18" s="15">
        <v>0</v>
      </c>
      <c r="FP18" s="15">
        <v>0</v>
      </c>
      <c r="FQ18" s="15">
        <v>258</v>
      </c>
      <c r="FR18" s="15">
        <v>1</v>
      </c>
      <c r="FS18" s="20">
        <f t="shared" si="63"/>
        <v>22</v>
      </c>
      <c r="FT18" s="15">
        <v>0</v>
      </c>
      <c r="FU18" s="15">
        <v>0</v>
      </c>
      <c r="FV18" s="15">
        <v>0</v>
      </c>
      <c r="FW18" s="15">
        <v>0</v>
      </c>
      <c r="FX18" s="15">
        <v>0</v>
      </c>
      <c r="FY18" s="15">
        <v>0</v>
      </c>
      <c r="FZ18" s="15">
        <v>0</v>
      </c>
      <c r="GA18" s="15">
        <v>0</v>
      </c>
      <c r="GB18" s="15">
        <v>0</v>
      </c>
      <c r="GC18" s="15">
        <v>0</v>
      </c>
      <c r="GD18" s="15">
        <v>0</v>
      </c>
      <c r="GE18" s="15">
        <v>0</v>
      </c>
      <c r="GF18" s="15">
        <v>0</v>
      </c>
      <c r="GG18" s="15">
        <v>0</v>
      </c>
      <c r="GH18" s="15">
        <v>0</v>
      </c>
      <c r="GI18" s="15">
        <v>0</v>
      </c>
      <c r="GJ18" s="15">
        <v>0</v>
      </c>
      <c r="GK18" s="15">
        <v>0</v>
      </c>
      <c r="GL18" s="15">
        <v>0</v>
      </c>
      <c r="GM18" s="15">
        <v>0</v>
      </c>
      <c r="GN18" s="15">
        <v>1</v>
      </c>
      <c r="GO18" s="15">
        <v>1</v>
      </c>
      <c r="GP18" s="15">
        <v>0</v>
      </c>
      <c r="GQ18" s="15">
        <v>0</v>
      </c>
      <c r="GR18" s="15">
        <v>0</v>
      </c>
      <c r="GS18" s="15">
        <v>0</v>
      </c>
      <c r="GT18" s="15">
        <v>0</v>
      </c>
      <c r="GU18" s="15">
        <v>0</v>
      </c>
      <c r="GV18" s="15">
        <v>0</v>
      </c>
      <c r="GW18" s="15">
        <v>0</v>
      </c>
      <c r="GX18" s="15">
        <v>3</v>
      </c>
      <c r="GY18" s="15" t="s">
        <v>572</v>
      </c>
      <c r="GZ18" s="15">
        <v>0</v>
      </c>
      <c r="HA18" s="15">
        <v>2</v>
      </c>
      <c r="HB18" s="15">
        <v>0</v>
      </c>
      <c r="HC18" s="15">
        <v>0</v>
      </c>
      <c r="HD18" s="15">
        <v>0</v>
      </c>
      <c r="HE18" s="15">
        <v>1</v>
      </c>
      <c r="HF18" s="15">
        <v>1</v>
      </c>
      <c r="HG18" s="15">
        <v>1</v>
      </c>
      <c r="HH18" s="15"/>
      <c r="HI18" s="15">
        <v>0</v>
      </c>
      <c r="HJ18" s="15">
        <v>2</v>
      </c>
      <c r="HK18" s="15">
        <v>0</v>
      </c>
      <c r="HL18" s="15">
        <v>0</v>
      </c>
      <c r="HM18" s="15" t="s">
        <v>573</v>
      </c>
      <c r="HN18" s="15">
        <v>2</v>
      </c>
      <c r="HO18" s="15">
        <v>0</v>
      </c>
      <c r="HP18" s="15">
        <v>1</v>
      </c>
      <c r="HQ18" s="15" t="s">
        <v>574</v>
      </c>
      <c r="HR18" s="15">
        <v>2</v>
      </c>
      <c r="HS18" s="15" t="s">
        <v>575</v>
      </c>
      <c r="HT18" s="15">
        <v>0</v>
      </c>
      <c r="HU18" s="15">
        <v>0</v>
      </c>
      <c r="HV18" s="15">
        <v>1</v>
      </c>
      <c r="HW18" s="15">
        <v>0</v>
      </c>
      <c r="HX18" s="15">
        <v>1</v>
      </c>
      <c r="HY18" s="15">
        <v>1</v>
      </c>
      <c r="HZ18" s="15">
        <v>15</v>
      </c>
      <c r="IA18" s="15" t="s">
        <v>576</v>
      </c>
      <c r="IB18" s="15">
        <v>0</v>
      </c>
      <c r="IC18" s="15">
        <v>0</v>
      </c>
      <c r="ID18" s="15">
        <v>3</v>
      </c>
      <c r="IE18" s="15">
        <v>0</v>
      </c>
      <c r="IF18" s="15">
        <v>5</v>
      </c>
      <c r="IG18" s="15">
        <v>0</v>
      </c>
      <c r="IH18" s="15" t="s">
        <v>577</v>
      </c>
      <c r="II18" s="15">
        <v>0</v>
      </c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46">
        <v>48510</v>
      </c>
      <c r="IZ18" s="7">
        <v>275.35422499999999</v>
      </c>
      <c r="JA18" s="46">
        <v>24134</v>
      </c>
      <c r="JB18" s="7">
        <v>36.516666000000001</v>
      </c>
      <c r="JC18" s="46">
        <v>5</v>
      </c>
      <c r="JD18" s="46">
        <v>1</v>
      </c>
      <c r="JE18" s="46">
        <v>16</v>
      </c>
      <c r="JF18" s="46">
        <v>3</v>
      </c>
      <c r="JG18" s="46">
        <v>13</v>
      </c>
      <c r="JH18" s="46">
        <v>16</v>
      </c>
      <c r="JI18" s="46">
        <v>0</v>
      </c>
      <c r="JJ18" s="46">
        <v>18.75</v>
      </c>
      <c r="JK18" s="46">
        <v>28.461629742561605</v>
      </c>
      <c r="JL18" s="46">
        <v>100</v>
      </c>
      <c r="JM18" s="46">
        <v>99.998392979079952</v>
      </c>
      <c r="JN18" s="34">
        <f t="shared" si="27"/>
        <v>12.571428571428571</v>
      </c>
      <c r="JO18" s="30">
        <f t="shared" si="71"/>
        <v>6.666666666666667</v>
      </c>
      <c r="JP18" s="36">
        <v>5</v>
      </c>
      <c r="JQ18" s="33">
        <f t="shared" si="64"/>
        <v>6</v>
      </c>
      <c r="JR18" s="35">
        <f t="shared" si="30"/>
        <v>1</v>
      </c>
      <c r="JS18" s="37">
        <f t="shared" si="65"/>
        <v>16</v>
      </c>
      <c r="JT18" s="39">
        <v>99.998392979079952</v>
      </c>
      <c r="JU18" s="39">
        <f t="shared" si="66"/>
        <v>99.998392979079952</v>
      </c>
      <c r="JV18" s="41">
        <f t="shared" si="67"/>
        <v>0</v>
      </c>
      <c r="JW18" s="37">
        <f t="shared" si="68"/>
        <v>16</v>
      </c>
      <c r="JX18" s="38">
        <v>5</v>
      </c>
      <c r="JY18" s="36">
        <v>5</v>
      </c>
      <c r="JZ18" s="52">
        <f t="shared" si="69"/>
        <v>5.0574712643678161</v>
      </c>
      <c r="KA18" s="36">
        <f t="shared" si="70"/>
        <v>0</v>
      </c>
      <c r="KB18" s="51">
        <f t="shared" si="38"/>
        <v>50</v>
      </c>
    </row>
    <row r="19" spans="1:288" s="8" customFormat="1" ht="63.75" x14ac:dyDescent="0.25">
      <c r="A19" s="4">
        <v>8116</v>
      </c>
      <c r="B19" s="15" t="s">
        <v>276</v>
      </c>
      <c r="C19" s="15" t="s">
        <v>578</v>
      </c>
      <c r="D19" s="15" t="s">
        <v>209</v>
      </c>
      <c r="E19" s="19" t="s">
        <v>579</v>
      </c>
      <c r="F19" s="15" t="s">
        <v>580</v>
      </c>
      <c r="G19" s="15">
        <v>74235</v>
      </c>
      <c r="H19" s="15" t="s">
        <v>581</v>
      </c>
      <c r="I19" s="15" t="s">
        <v>582</v>
      </c>
      <c r="J19" s="15" t="s">
        <v>223</v>
      </c>
      <c r="K19" s="15" t="s">
        <v>583</v>
      </c>
      <c r="L19" s="15" t="s">
        <v>247</v>
      </c>
      <c r="M19" s="15" t="s">
        <v>208</v>
      </c>
      <c r="N19" s="15">
        <v>556768150</v>
      </c>
      <c r="O19" s="15" t="s">
        <v>584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6" t="s">
        <v>774</v>
      </c>
      <c r="AH19" s="15">
        <v>2</v>
      </c>
      <c r="AI19" s="15">
        <v>0</v>
      </c>
      <c r="AJ19" s="20">
        <f t="shared" si="39"/>
        <v>2</v>
      </c>
      <c r="AK19" s="15">
        <v>0</v>
      </c>
      <c r="AL19" s="20">
        <f t="shared" si="40"/>
        <v>2</v>
      </c>
      <c r="AM19" s="15">
        <v>1.25</v>
      </c>
      <c r="AN19" s="26">
        <v>1.25</v>
      </c>
      <c r="AO19" s="15">
        <v>0</v>
      </c>
      <c r="AP19" s="15">
        <v>0</v>
      </c>
      <c r="AQ19" s="20">
        <f t="shared" si="73"/>
        <v>1.25</v>
      </c>
      <c r="AR19" s="26">
        <f t="shared" si="74"/>
        <v>1.25</v>
      </c>
      <c r="AS19" s="15">
        <v>0</v>
      </c>
      <c r="AT19" s="15">
        <v>0</v>
      </c>
      <c r="AU19" s="20">
        <f t="shared" si="41"/>
        <v>1.25</v>
      </c>
      <c r="AV19" s="26">
        <f t="shared" si="42"/>
        <v>1.25</v>
      </c>
      <c r="AW19" s="15">
        <v>0</v>
      </c>
      <c r="AX19" s="15">
        <v>1</v>
      </c>
      <c r="AY19" s="15">
        <v>0</v>
      </c>
      <c r="AZ19" s="15">
        <v>1</v>
      </c>
      <c r="BA19" s="20">
        <f t="shared" si="43"/>
        <v>2</v>
      </c>
      <c r="BB19" s="15">
        <v>0</v>
      </c>
      <c r="BC19" s="15">
        <v>0</v>
      </c>
      <c r="BD19" s="15">
        <v>0</v>
      </c>
      <c r="BE19" s="15">
        <v>0</v>
      </c>
      <c r="BF19" s="15">
        <v>2</v>
      </c>
      <c r="BG19" s="15">
        <v>0</v>
      </c>
      <c r="BH19" s="15">
        <v>0</v>
      </c>
      <c r="BI19" s="15">
        <v>1</v>
      </c>
      <c r="BJ19" s="15">
        <v>0</v>
      </c>
      <c r="BK19" s="15">
        <v>1</v>
      </c>
      <c r="BL19" s="15">
        <v>0</v>
      </c>
      <c r="BM19" s="15">
        <v>0</v>
      </c>
      <c r="BN19" s="15">
        <v>0</v>
      </c>
      <c r="BO19" s="15">
        <v>1</v>
      </c>
      <c r="BP19" s="15">
        <v>1</v>
      </c>
      <c r="BQ19" s="15">
        <v>0</v>
      </c>
      <c r="BR19" s="15">
        <v>0</v>
      </c>
      <c r="BS19" s="15">
        <v>0</v>
      </c>
      <c r="BT19" s="15">
        <v>4</v>
      </c>
      <c r="BU19" s="15">
        <v>1</v>
      </c>
      <c r="BV19" s="15">
        <v>0</v>
      </c>
      <c r="BW19" s="15">
        <v>1</v>
      </c>
      <c r="BX19" s="15">
        <v>0</v>
      </c>
      <c r="BY19" s="15">
        <v>0</v>
      </c>
      <c r="BZ19" s="15">
        <v>0</v>
      </c>
      <c r="CA19" s="15">
        <v>0</v>
      </c>
      <c r="CB19" s="15">
        <v>1</v>
      </c>
      <c r="CC19" s="15">
        <v>1</v>
      </c>
      <c r="CD19" s="15">
        <v>1</v>
      </c>
      <c r="CE19" s="15">
        <v>0.25</v>
      </c>
      <c r="CF19" s="15">
        <v>1.25</v>
      </c>
      <c r="CG19" s="15">
        <v>0.1</v>
      </c>
      <c r="CH19" s="15">
        <v>0.3</v>
      </c>
      <c r="CI19" s="15">
        <v>0.1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0.4</v>
      </c>
      <c r="CP19" s="15">
        <v>0</v>
      </c>
      <c r="CQ19" s="15">
        <v>0</v>
      </c>
      <c r="CR19" s="15"/>
      <c r="CS19" s="15">
        <v>0</v>
      </c>
      <c r="CT19" s="15">
        <v>0</v>
      </c>
      <c r="CU19" s="15">
        <v>0</v>
      </c>
      <c r="CV19" s="15">
        <v>0.2</v>
      </c>
      <c r="CW19" s="15">
        <v>0</v>
      </c>
      <c r="CX19" s="15">
        <v>0</v>
      </c>
      <c r="CY19" s="26">
        <f t="shared" si="44"/>
        <v>2.6</v>
      </c>
      <c r="CZ19" s="20">
        <f t="shared" si="72"/>
        <v>0</v>
      </c>
      <c r="DA19" s="26">
        <f t="shared" si="45"/>
        <v>2.6</v>
      </c>
      <c r="DB19" s="26">
        <f t="shared" si="46"/>
        <v>2.6</v>
      </c>
      <c r="DC19" s="15">
        <v>1</v>
      </c>
      <c r="DD19" s="15">
        <v>10</v>
      </c>
      <c r="DE19" s="15" t="s">
        <v>585</v>
      </c>
      <c r="DF19" s="15">
        <v>0</v>
      </c>
      <c r="DG19" s="15">
        <v>0</v>
      </c>
      <c r="DH19" s="15"/>
      <c r="DI19" s="15" t="s">
        <v>586</v>
      </c>
      <c r="DJ19" s="15" t="s">
        <v>738</v>
      </c>
      <c r="DK19" s="15" t="s">
        <v>587</v>
      </c>
      <c r="DL19" s="15">
        <v>0</v>
      </c>
      <c r="DM19" s="15">
        <v>0</v>
      </c>
      <c r="DN19" s="15"/>
      <c r="DO19" s="15">
        <v>0</v>
      </c>
      <c r="DP19" s="15">
        <v>0</v>
      </c>
      <c r="DQ19" s="15"/>
      <c r="DR19" s="15">
        <v>0</v>
      </c>
      <c r="DS19" s="15">
        <v>0</v>
      </c>
      <c r="DT19" s="15">
        <v>0</v>
      </c>
      <c r="DU19" s="15">
        <v>1</v>
      </c>
      <c r="DV19" s="15">
        <v>0</v>
      </c>
      <c r="DW19" s="15">
        <v>0</v>
      </c>
      <c r="DX19" s="20">
        <f t="shared" si="47"/>
        <v>1</v>
      </c>
      <c r="DY19" s="20">
        <f t="shared" si="48"/>
        <v>0</v>
      </c>
      <c r="DZ19" s="20">
        <f t="shared" si="49"/>
        <v>0</v>
      </c>
      <c r="EA19" s="15">
        <v>0</v>
      </c>
      <c r="EB19" s="15">
        <v>0</v>
      </c>
      <c r="EC19" s="15">
        <v>0</v>
      </c>
      <c r="ED19" s="15">
        <v>1</v>
      </c>
      <c r="EE19" s="15">
        <v>0</v>
      </c>
      <c r="EF19" s="15">
        <v>1</v>
      </c>
      <c r="EG19" s="20">
        <f t="shared" si="50"/>
        <v>1</v>
      </c>
      <c r="EH19" s="20">
        <f t="shared" si="51"/>
        <v>0</v>
      </c>
      <c r="EI19" s="20">
        <f t="shared" si="52"/>
        <v>1</v>
      </c>
      <c r="EJ19" s="20">
        <f t="shared" si="53"/>
        <v>2</v>
      </c>
      <c r="EK19" s="20">
        <f t="shared" si="54"/>
        <v>0</v>
      </c>
      <c r="EL19" s="20">
        <f t="shared" si="55"/>
        <v>1</v>
      </c>
      <c r="EM19" s="15">
        <v>0</v>
      </c>
      <c r="EN19" s="15">
        <v>0</v>
      </c>
      <c r="EO19" s="15">
        <v>1</v>
      </c>
      <c r="EP19" s="15">
        <v>0</v>
      </c>
      <c r="EQ19" s="20">
        <f t="shared" si="56"/>
        <v>1</v>
      </c>
      <c r="ER19" s="20">
        <f t="shared" si="57"/>
        <v>0</v>
      </c>
      <c r="ES19" s="15">
        <v>0</v>
      </c>
      <c r="ET19" s="15">
        <v>0</v>
      </c>
      <c r="EU19" s="15">
        <v>0</v>
      </c>
      <c r="EV19" s="15">
        <v>0</v>
      </c>
      <c r="EW19" s="20">
        <f t="shared" si="58"/>
        <v>0</v>
      </c>
      <c r="EX19" s="20">
        <f t="shared" si="59"/>
        <v>0</v>
      </c>
      <c r="EY19" s="20">
        <f t="shared" si="60"/>
        <v>1</v>
      </c>
      <c r="EZ19" s="20">
        <f t="shared" si="61"/>
        <v>0</v>
      </c>
      <c r="FA19" s="15">
        <v>0</v>
      </c>
      <c r="FB19" s="15">
        <v>0</v>
      </c>
      <c r="FC19" s="20">
        <f t="shared" si="62"/>
        <v>0</v>
      </c>
      <c r="FD19" s="15">
        <v>0</v>
      </c>
      <c r="FE19" s="15">
        <v>0</v>
      </c>
      <c r="FF19" s="15">
        <v>0</v>
      </c>
      <c r="FG19" s="15">
        <v>0</v>
      </c>
      <c r="FH19" s="15">
        <v>1</v>
      </c>
      <c r="FI19" s="15">
        <v>0</v>
      </c>
      <c r="FJ19" s="15">
        <v>0</v>
      </c>
      <c r="FK19" s="15">
        <v>3</v>
      </c>
      <c r="FL19" s="15">
        <v>0</v>
      </c>
      <c r="FM19" s="15">
        <v>0</v>
      </c>
      <c r="FN19" s="15">
        <v>0</v>
      </c>
      <c r="FO19" s="15">
        <v>0</v>
      </c>
      <c r="FP19" s="15">
        <v>0</v>
      </c>
      <c r="FQ19" s="15">
        <v>96</v>
      </c>
      <c r="FR19" s="15">
        <v>86</v>
      </c>
      <c r="FS19" s="20">
        <f t="shared" si="63"/>
        <v>3</v>
      </c>
      <c r="FT19" s="15">
        <v>0</v>
      </c>
      <c r="FU19" s="15">
        <v>0</v>
      </c>
      <c r="FV19" s="15">
        <v>0</v>
      </c>
      <c r="FW19" s="15">
        <v>0</v>
      </c>
      <c r="FX19" s="15">
        <v>0</v>
      </c>
      <c r="FY19" s="15">
        <v>0</v>
      </c>
      <c r="FZ19" s="15">
        <v>0</v>
      </c>
      <c r="GA19" s="15">
        <v>0</v>
      </c>
      <c r="GB19" s="15">
        <v>0</v>
      </c>
      <c r="GC19" s="15">
        <v>0</v>
      </c>
      <c r="GD19" s="15">
        <v>0</v>
      </c>
      <c r="GE19" s="15">
        <v>0</v>
      </c>
      <c r="GF19" s="15">
        <v>0</v>
      </c>
      <c r="GG19" s="15">
        <v>0</v>
      </c>
      <c r="GH19" s="15">
        <v>0</v>
      </c>
      <c r="GI19" s="15">
        <v>0</v>
      </c>
      <c r="GJ19" s="15">
        <v>0</v>
      </c>
      <c r="GK19" s="15">
        <v>0</v>
      </c>
      <c r="GL19" s="15">
        <v>0</v>
      </c>
      <c r="GM19" s="15">
        <v>0</v>
      </c>
      <c r="GN19" s="15">
        <v>0</v>
      </c>
      <c r="GO19" s="15">
        <v>0</v>
      </c>
      <c r="GP19" s="15">
        <v>0</v>
      </c>
      <c r="GQ19" s="15">
        <v>0</v>
      </c>
      <c r="GR19" s="15">
        <v>0</v>
      </c>
      <c r="GS19" s="15">
        <v>0</v>
      </c>
      <c r="GT19" s="15">
        <v>0</v>
      </c>
      <c r="GU19" s="15">
        <v>0</v>
      </c>
      <c r="GV19" s="15">
        <v>0</v>
      </c>
      <c r="GW19" s="15">
        <v>0</v>
      </c>
      <c r="GX19" s="15">
        <v>2</v>
      </c>
      <c r="GY19" s="15" t="s">
        <v>588</v>
      </c>
      <c r="GZ19" s="15" t="s">
        <v>232</v>
      </c>
      <c r="HA19" s="15">
        <v>2</v>
      </c>
      <c r="HB19" s="15" t="s">
        <v>589</v>
      </c>
      <c r="HC19" s="15" t="s">
        <v>590</v>
      </c>
      <c r="HD19" s="15" t="s">
        <v>232</v>
      </c>
      <c r="HE19" s="15">
        <v>1</v>
      </c>
      <c r="HF19" s="15">
        <v>1</v>
      </c>
      <c r="HG19" s="15">
        <v>1</v>
      </c>
      <c r="HH19" s="15">
        <v>0</v>
      </c>
      <c r="HI19" s="15">
        <v>0</v>
      </c>
      <c r="HJ19" s="15">
        <v>2</v>
      </c>
      <c r="HK19" s="15" t="s">
        <v>591</v>
      </c>
      <c r="HL19" s="15" t="s">
        <v>592</v>
      </c>
      <c r="HM19" s="15" t="s">
        <v>593</v>
      </c>
      <c r="HN19" s="15">
        <v>1</v>
      </c>
      <c r="HO19" s="15" t="s">
        <v>594</v>
      </c>
      <c r="HP19" s="15">
        <v>1</v>
      </c>
      <c r="HQ19" s="15" t="s">
        <v>595</v>
      </c>
      <c r="HR19" s="15">
        <v>2</v>
      </c>
      <c r="HS19" s="15" t="s">
        <v>596</v>
      </c>
      <c r="HT19" s="15">
        <v>0</v>
      </c>
      <c r="HU19" s="15">
        <v>0</v>
      </c>
      <c r="HV19" s="15">
        <v>1</v>
      </c>
      <c r="HW19" s="15">
        <v>0</v>
      </c>
      <c r="HX19" s="15">
        <v>0</v>
      </c>
      <c r="HY19" s="15">
        <v>0</v>
      </c>
      <c r="HZ19" s="15">
        <v>8</v>
      </c>
      <c r="IA19" s="15">
        <v>0</v>
      </c>
      <c r="IB19" s="15">
        <v>1</v>
      </c>
      <c r="IC19" s="15">
        <v>1</v>
      </c>
      <c r="ID19" s="15">
        <v>0</v>
      </c>
      <c r="IE19" s="15">
        <v>0</v>
      </c>
      <c r="IF19" s="15">
        <v>3</v>
      </c>
      <c r="IG19" s="15">
        <v>0</v>
      </c>
      <c r="IH19" s="15" t="s">
        <v>597</v>
      </c>
      <c r="II19" s="15">
        <v>0</v>
      </c>
      <c r="IJ19" s="15">
        <v>17426</v>
      </c>
      <c r="IK19" s="15">
        <v>224</v>
      </c>
      <c r="IL19" s="15">
        <v>7371</v>
      </c>
      <c r="IM19" s="15">
        <v>74.08</v>
      </c>
      <c r="IN19" s="15">
        <v>2</v>
      </c>
      <c r="IO19" s="15">
        <v>2</v>
      </c>
      <c r="IP19" s="15">
        <v>10</v>
      </c>
      <c r="IQ19" s="15">
        <v>2</v>
      </c>
      <c r="IR19" s="15">
        <v>7</v>
      </c>
      <c r="IS19" s="15">
        <v>9</v>
      </c>
      <c r="IT19" s="15">
        <v>0</v>
      </c>
      <c r="IU19" s="15">
        <v>0.2</v>
      </c>
      <c r="IV19" s="15">
        <v>0.12</v>
      </c>
      <c r="IW19" s="15">
        <v>0.9</v>
      </c>
      <c r="IX19" s="15">
        <v>0.95</v>
      </c>
      <c r="IY19" s="46">
        <v>17426</v>
      </c>
      <c r="IZ19" s="7">
        <v>223.998424</v>
      </c>
      <c r="JA19" s="46">
        <v>7367</v>
      </c>
      <c r="JB19" s="7">
        <v>74.081890000000001</v>
      </c>
      <c r="JC19" s="46">
        <v>2</v>
      </c>
      <c r="JD19" s="46">
        <v>2</v>
      </c>
      <c r="JE19" s="46">
        <v>10</v>
      </c>
      <c r="JF19" s="46">
        <v>2</v>
      </c>
      <c r="JG19" s="46">
        <v>7</v>
      </c>
      <c r="JH19" s="46">
        <v>9</v>
      </c>
      <c r="JI19" s="46">
        <v>0</v>
      </c>
      <c r="JJ19" s="46">
        <v>20</v>
      </c>
      <c r="JK19" s="46">
        <v>6.0249531041343385</v>
      </c>
      <c r="JL19" s="46">
        <v>90</v>
      </c>
      <c r="JM19" s="46">
        <v>95.289375785965333</v>
      </c>
      <c r="JN19" s="34">
        <f t="shared" si="27"/>
        <v>2.4</v>
      </c>
      <c r="JO19" s="30">
        <f t="shared" si="71"/>
        <v>10</v>
      </c>
      <c r="JP19" s="36">
        <v>1</v>
      </c>
      <c r="JQ19" s="33">
        <f t="shared" si="64"/>
        <v>2</v>
      </c>
      <c r="JR19" s="35">
        <f t="shared" si="30"/>
        <v>1</v>
      </c>
      <c r="JS19" s="37">
        <f t="shared" si="65"/>
        <v>9</v>
      </c>
      <c r="JT19" s="39">
        <v>95.289375785965333</v>
      </c>
      <c r="JU19" s="39">
        <f t="shared" si="66"/>
        <v>95.289375785965333</v>
      </c>
      <c r="JV19" s="41">
        <f t="shared" si="67"/>
        <v>0</v>
      </c>
      <c r="JW19" s="37">
        <f t="shared" si="68"/>
        <v>10</v>
      </c>
      <c r="JX19" s="38">
        <v>5</v>
      </c>
      <c r="JY19" s="36">
        <v>3</v>
      </c>
      <c r="JZ19" s="52">
        <f t="shared" si="69"/>
        <v>2.4</v>
      </c>
      <c r="KA19" s="36">
        <f t="shared" si="70"/>
        <v>2</v>
      </c>
      <c r="KB19" s="51">
        <v>0</v>
      </c>
    </row>
    <row r="20" spans="1:288" s="8" customFormat="1" ht="51" x14ac:dyDescent="0.25">
      <c r="A20" s="4">
        <v>8117</v>
      </c>
      <c r="B20" s="15" t="s">
        <v>276</v>
      </c>
      <c r="C20" s="15" t="s">
        <v>598</v>
      </c>
      <c r="D20" s="15" t="s">
        <v>265</v>
      </c>
      <c r="E20" s="19" t="s">
        <v>734</v>
      </c>
      <c r="F20" s="15" t="s">
        <v>599</v>
      </c>
      <c r="G20" s="15">
        <v>74626</v>
      </c>
      <c r="H20" s="15" t="s">
        <v>600</v>
      </c>
      <c r="I20" s="15" t="s">
        <v>735</v>
      </c>
      <c r="J20" s="15" t="s">
        <v>601</v>
      </c>
      <c r="K20" s="15" t="s">
        <v>602</v>
      </c>
      <c r="L20" s="15" t="s">
        <v>218</v>
      </c>
      <c r="M20" s="15" t="s">
        <v>211</v>
      </c>
      <c r="N20" s="15">
        <v>553756850</v>
      </c>
      <c r="O20" s="15" t="s">
        <v>603</v>
      </c>
      <c r="P20" s="15" t="s">
        <v>268</v>
      </c>
      <c r="Q20" s="15" t="s">
        <v>604</v>
      </c>
      <c r="R20" s="15" t="s">
        <v>270</v>
      </c>
      <c r="S20" s="15" t="s">
        <v>208</v>
      </c>
      <c r="T20" s="15">
        <v>553756855</v>
      </c>
      <c r="U20" s="15" t="s">
        <v>605</v>
      </c>
      <c r="V20" s="15" t="s">
        <v>233</v>
      </c>
      <c r="W20" s="15" t="s">
        <v>606</v>
      </c>
      <c r="X20" s="15" t="s">
        <v>607</v>
      </c>
      <c r="Y20" s="15" t="s">
        <v>211</v>
      </c>
      <c r="Z20" s="15">
        <v>553756854</v>
      </c>
      <c r="AA20" s="15" t="s">
        <v>608</v>
      </c>
      <c r="AB20" s="15" t="s">
        <v>602</v>
      </c>
      <c r="AC20" s="15" t="s">
        <v>218</v>
      </c>
      <c r="AD20" s="15" t="s">
        <v>211</v>
      </c>
      <c r="AE20" s="15">
        <v>553756850</v>
      </c>
      <c r="AF20" s="15" t="s">
        <v>603</v>
      </c>
      <c r="AG20" s="26" t="s">
        <v>774</v>
      </c>
      <c r="AH20" s="15">
        <v>9</v>
      </c>
      <c r="AI20" s="15">
        <v>4</v>
      </c>
      <c r="AJ20" s="20">
        <f t="shared" si="39"/>
        <v>13</v>
      </c>
      <c r="AK20" s="15">
        <v>0</v>
      </c>
      <c r="AL20" s="20">
        <f t="shared" si="40"/>
        <v>13</v>
      </c>
      <c r="AM20" s="15">
        <v>9</v>
      </c>
      <c r="AN20" s="26">
        <v>9</v>
      </c>
      <c r="AO20" s="15">
        <v>4</v>
      </c>
      <c r="AP20" s="26">
        <v>4</v>
      </c>
      <c r="AQ20" s="20">
        <f t="shared" si="73"/>
        <v>13</v>
      </c>
      <c r="AR20" s="26">
        <f t="shared" si="74"/>
        <v>13</v>
      </c>
      <c r="AS20" s="15">
        <v>0</v>
      </c>
      <c r="AT20" s="15">
        <v>0</v>
      </c>
      <c r="AU20" s="20">
        <f t="shared" si="41"/>
        <v>13</v>
      </c>
      <c r="AV20" s="26">
        <f t="shared" si="42"/>
        <v>13</v>
      </c>
      <c r="AW20" s="15">
        <v>1</v>
      </c>
      <c r="AX20" s="15">
        <v>1</v>
      </c>
      <c r="AY20" s="15">
        <v>1</v>
      </c>
      <c r="AZ20" s="15">
        <v>6</v>
      </c>
      <c r="BA20" s="20">
        <f t="shared" si="43"/>
        <v>9</v>
      </c>
      <c r="BB20" s="15">
        <v>0</v>
      </c>
      <c r="BC20" s="15">
        <v>0</v>
      </c>
      <c r="BD20" s="15">
        <v>0</v>
      </c>
      <c r="BE20" s="15">
        <v>0</v>
      </c>
      <c r="BF20" s="15">
        <v>9</v>
      </c>
      <c r="BG20" s="15">
        <v>0</v>
      </c>
      <c r="BH20" s="15">
        <v>0</v>
      </c>
      <c r="BI20" s="15">
        <v>2</v>
      </c>
      <c r="BJ20" s="15">
        <v>5</v>
      </c>
      <c r="BK20" s="15">
        <v>2</v>
      </c>
      <c r="BL20" s="15">
        <v>1</v>
      </c>
      <c r="BM20" s="15">
        <v>0</v>
      </c>
      <c r="BN20" s="15">
        <v>1</v>
      </c>
      <c r="BO20" s="15">
        <v>8</v>
      </c>
      <c r="BP20" s="15">
        <v>2</v>
      </c>
      <c r="BQ20" s="15">
        <v>1</v>
      </c>
      <c r="BR20" s="15">
        <v>1</v>
      </c>
      <c r="BS20" s="15">
        <v>0</v>
      </c>
      <c r="BT20" s="15">
        <v>3</v>
      </c>
      <c r="BU20" s="15">
        <v>1</v>
      </c>
      <c r="BV20" s="15">
        <v>0</v>
      </c>
      <c r="BW20" s="15">
        <v>1</v>
      </c>
      <c r="BX20" s="15">
        <v>1</v>
      </c>
      <c r="BY20" s="15">
        <v>1</v>
      </c>
      <c r="BZ20" s="15">
        <v>1</v>
      </c>
      <c r="CA20" s="15">
        <v>1</v>
      </c>
      <c r="CB20" s="15">
        <v>1</v>
      </c>
      <c r="CC20" s="15">
        <v>1</v>
      </c>
      <c r="CD20" s="15">
        <v>1</v>
      </c>
      <c r="CE20" s="15">
        <v>1</v>
      </c>
      <c r="CF20" s="15">
        <v>7</v>
      </c>
      <c r="CG20" s="15">
        <v>3</v>
      </c>
      <c r="CH20" s="15">
        <v>4</v>
      </c>
      <c r="CI20" s="15">
        <v>4</v>
      </c>
      <c r="CJ20" s="15">
        <v>9</v>
      </c>
      <c r="CK20" s="15"/>
      <c r="CL20" s="15">
        <v>0</v>
      </c>
      <c r="CM20" s="15">
        <v>3</v>
      </c>
      <c r="CN20" s="15"/>
      <c r="CO20" s="15">
        <v>3</v>
      </c>
      <c r="CP20" s="15">
        <v>0.5</v>
      </c>
      <c r="CQ20" s="15">
        <v>3</v>
      </c>
      <c r="CR20" s="15" t="s">
        <v>609</v>
      </c>
      <c r="CS20" s="15">
        <v>0</v>
      </c>
      <c r="CT20" s="15">
        <v>0</v>
      </c>
      <c r="CU20" s="15">
        <v>0</v>
      </c>
      <c r="CV20" s="15">
        <v>3</v>
      </c>
      <c r="CW20" s="15">
        <v>0.2</v>
      </c>
      <c r="CX20" s="15">
        <v>0</v>
      </c>
      <c r="CY20" s="26">
        <f t="shared" si="44"/>
        <v>37</v>
      </c>
      <c r="CZ20" s="26">
        <f t="shared" si="72"/>
        <v>3.7</v>
      </c>
      <c r="DA20" s="26">
        <f t="shared" si="45"/>
        <v>40.700000000000003</v>
      </c>
      <c r="DB20" s="26">
        <f t="shared" si="46"/>
        <v>40.700000000000003</v>
      </c>
      <c r="DC20" s="15">
        <v>1</v>
      </c>
      <c r="DD20" s="15">
        <v>10</v>
      </c>
      <c r="DE20" s="15" t="s">
        <v>610</v>
      </c>
      <c r="DF20" s="15">
        <v>1</v>
      </c>
      <c r="DG20" s="15">
        <v>1</v>
      </c>
      <c r="DH20" s="15" t="s">
        <v>611</v>
      </c>
      <c r="DI20" s="15" t="s">
        <v>612</v>
      </c>
      <c r="DJ20" s="15" t="s">
        <v>738</v>
      </c>
      <c r="DK20" s="15" t="s">
        <v>613</v>
      </c>
      <c r="DL20" s="15">
        <v>0</v>
      </c>
      <c r="DM20" s="15">
        <v>0</v>
      </c>
      <c r="DN20" s="15"/>
      <c r="DO20" s="15">
        <v>0</v>
      </c>
      <c r="DP20" s="15">
        <v>0</v>
      </c>
      <c r="DQ20" s="15">
        <v>0</v>
      </c>
      <c r="DR20" s="15">
        <v>0</v>
      </c>
      <c r="DS20" s="15">
        <v>0</v>
      </c>
      <c r="DT20" s="15">
        <v>4</v>
      </c>
      <c r="DU20" s="15">
        <v>9</v>
      </c>
      <c r="DV20" s="15">
        <v>0</v>
      </c>
      <c r="DW20" s="15">
        <v>7</v>
      </c>
      <c r="DX20" s="20">
        <f t="shared" si="47"/>
        <v>9</v>
      </c>
      <c r="DY20" s="20">
        <f t="shared" si="48"/>
        <v>0</v>
      </c>
      <c r="DZ20" s="20">
        <f t="shared" si="49"/>
        <v>11</v>
      </c>
      <c r="EA20" s="15">
        <v>1</v>
      </c>
      <c r="EB20" s="15">
        <v>3</v>
      </c>
      <c r="EC20" s="15">
        <v>0</v>
      </c>
      <c r="ED20" s="15">
        <v>5</v>
      </c>
      <c r="EE20" s="15">
        <v>0</v>
      </c>
      <c r="EF20" s="15">
        <v>0</v>
      </c>
      <c r="EG20" s="20">
        <f t="shared" si="50"/>
        <v>6</v>
      </c>
      <c r="EH20" s="20">
        <f t="shared" si="51"/>
        <v>3</v>
      </c>
      <c r="EI20" s="20">
        <f t="shared" si="52"/>
        <v>0</v>
      </c>
      <c r="EJ20" s="20">
        <f t="shared" si="53"/>
        <v>15</v>
      </c>
      <c r="EK20" s="20">
        <f t="shared" si="54"/>
        <v>3</v>
      </c>
      <c r="EL20" s="20">
        <f t="shared" si="55"/>
        <v>11</v>
      </c>
      <c r="EM20" s="15">
        <v>0</v>
      </c>
      <c r="EN20" s="15">
        <v>0</v>
      </c>
      <c r="EO20" s="15">
        <v>5</v>
      </c>
      <c r="EP20" s="15">
        <v>0</v>
      </c>
      <c r="EQ20" s="20">
        <f t="shared" si="56"/>
        <v>5</v>
      </c>
      <c r="ER20" s="20">
        <f t="shared" si="57"/>
        <v>0</v>
      </c>
      <c r="ES20" s="15">
        <v>2</v>
      </c>
      <c r="ET20" s="15">
        <v>0</v>
      </c>
      <c r="EU20" s="15">
        <v>3</v>
      </c>
      <c r="EV20" s="15">
        <v>0</v>
      </c>
      <c r="EW20" s="20">
        <f t="shared" si="58"/>
        <v>5</v>
      </c>
      <c r="EX20" s="20">
        <f t="shared" si="59"/>
        <v>0</v>
      </c>
      <c r="EY20" s="20">
        <f t="shared" si="60"/>
        <v>10</v>
      </c>
      <c r="EZ20" s="20">
        <f t="shared" si="61"/>
        <v>0</v>
      </c>
      <c r="FA20" s="15">
        <v>0</v>
      </c>
      <c r="FB20" s="15">
        <v>0</v>
      </c>
      <c r="FC20" s="20">
        <f t="shared" si="62"/>
        <v>0</v>
      </c>
      <c r="FD20" s="15">
        <v>2</v>
      </c>
      <c r="FE20" s="15">
        <v>5</v>
      </c>
      <c r="FF20" s="15">
        <v>0</v>
      </c>
      <c r="FG20" s="15">
        <v>0</v>
      </c>
      <c r="FH20" s="15">
        <v>3</v>
      </c>
      <c r="FI20" s="15">
        <v>0</v>
      </c>
      <c r="FJ20" s="15">
        <v>0</v>
      </c>
      <c r="FK20" s="15">
        <v>2</v>
      </c>
      <c r="FL20" s="15">
        <v>0</v>
      </c>
      <c r="FM20" s="15">
        <v>0</v>
      </c>
      <c r="FN20" s="15">
        <v>1</v>
      </c>
      <c r="FO20" s="15">
        <v>0</v>
      </c>
      <c r="FP20" s="15">
        <v>0</v>
      </c>
      <c r="FQ20" s="15">
        <v>182</v>
      </c>
      <c r="FR20" s="15">
        <v>29</v>
      </c>
      <c r="FS20" s="20">
        <f t="shared" si="63"/>
        <v>29</v>
      </c>
      <c r="FT20" s="15">
        <v>0</v>
      </c>
      <c r="FU20" s="15">
        <v>0</v>
      </c>
      <c r="FV20" s="15">
        <v>0</v>
      </c>
      <c r="FW20" s="15">
        <v>0</v>
      </c>
      <c r="FX20" s="15">
        <v>0</v>
      </c>
      <c r="FY20" s="15">
        <v>0</v>
      </c>
      <c r="FZ20" s="15">
        <v>0</v>
      </c>
      <c r="GA20" s="15">
        <v>0</v>
      </c>
      <c r="GB20" s="15">
        <v>0</v>
      </c>
      <c r="GC20" s="15">
        <v>0</v>
      </c>
      <c r="GD20" s="15">
        <v>0</v>
      </c>
      <c r="GE20" s="15">
        <v>0</v>
      </c>
      <c r="GF20" s="15">
        <v>0</v>
      </c>
      <c r="GG20" s="15">
        <v>0</v>
      </c>
      <c r="GH20" s="15">
        <v>0</v>
      </c>
      <c r="GI20" s="15">
        <v>0</v>
      </c>
      <c r="GJ20" s="15">
        <v>0</v>
      </c>
      <c r="GK20" s="15">
        <v>0</v>
      </c>
      <c r="GL20" s="15">
        <v>0</v>
      </c>
      <c r="GM20" s="15">
        <v>0</v>
      </c>
      <c r="GN20" s="15">
        <v>0</v>
      </c>
      <c r="GO20" s="15">
        <v>1</v>
      </c>
      <c r="GP20" s="15">
        <v>0</v>
      </c>
      <c r="GQ20" s="15">
        <v>0</v>
      </c>
      <c r="GR20" s="15">
        <v>0</v>
      </c>
      <c r="GS20" s="15">
        <v>0</v>
      </c>
      <c r="GT20" s="15">
        <v>0</v>
      </c>
      <c r="GU20" s="15">
        <v>0</v>
      </c>
      <c r="GV20" s="15">
        <v>0</v>
      </c>
      <c r="GW20" s="15">
        <v>0</v>
      </c>
      <c r="GX20" s="15">
        <v>3</v>
      </c>
      <c r="GY20" s="15">
        <v>0</v>
      </c>
      <c r="GZ20" s="15">
        <v>0</v>
      </c>
      <c r="HA20" s="15">
        <v>2</v>
      </c>
      <c r="HB20" s="15">
        <v>0</v>
      </c>
      <c r="HC20" s="15">
        <v>0</v>
      </c>
      <c r="HD20" s="15">
        <v>0</v>
      </c>
      <c r="HE20" s="15">
        <v>1</v>
      </c>
      <c r="HF20" s="15">
        <v>0</v>
      </c>
      <c r="HG20" s="15">
        <v>1</v>
      </c>
      <c r="HH20" s="15">
        <v>0</v>
      </c>
      <c r="HI20" s="15">
        <v>0</v>
      </c>
      <c r="HJ20" s="15">
        <v>4</v>
      </c>
      <c r="HK20" s="15" t="s">
        <v>614</v>
      </c>
      <c r="HL20" s="15" t="s">
        <v>615</v>
      </c>
      <c r="HM20" s="15" t="s">
        <v>616</v>
      </c>
      <c r="HN20" s="15">
        <v>2</v>
      </c>
      <c r="HO20" s="15">
        <v>0</v>
      </c>
      <c r="HP20" s="15">
        <v>1</v>
      </c>
      <c r="HQ20" s="15" t="s">
        <v>617</v>
      </c>
      <c r="HR20" s="15">
        <v>3</v>
      </c>
      <c r="HS20" s="15"/>
      <c r="HT20" s="15">
        <v>1</v>
      </c>
      <c r="HU20" s="15">
        <v>0</v>
      </c>
      <c r="HV20" s="15">
        <v>1</v>
      </c>
      <c r="HW20" s="15">
        <v>0</v>
      </c>
      <c r="HX20" s="15">
        <v>0</v>
      </c>
      <c r="HY20" s="15">
        <v>1</v>
      </c>
      <c r="HZ20" s="15">
        <v>9</v>
      </c>
      <c r="IA20" s="15" t="s">
        <v>741</v>
      </c>
      <c r="IB20" s="15">
        <v>1</v>
      </c>
      <c r="IC20" s="15">
        <v>0</v>
      </c>
      <c r="ID20" s="15">
        <v>0</v>
      </c>
      <c r="IE20" s="15">
        <v>0</v>
      </c>
      <c r="IF20" s="15">
        <v>0</v>
      </c>
      <c r="IG20" s="15">
        <v>0</v>
      </c>
      <c r="IH20" s="15" t="s">
        <v>618</v>
      </c>
      <c r="II20" s="15">
        <v>0</v>
      </c>
      <c r="IJ20" s="24">
        <v>101978</v>
      </c>
      <c r="IK20" s="24">
        <v>554000</v>
      </c>
      <c r="IL20" s="24">
        <v>58739</v>
      </c>
      <c r="IM20" s="24">
        <v>90000</v>
      </c>
      <c r="IN20" s="15">
        <v>7</v>
      </c>
      <c r="IO20" s="15">
        <v>7</v>
      </c>
      <c r="IP20" s="15">
        <v>41</v>
      </c>
      <c r="IQ20" s="15">
        <v>9</v>
      </c>
      <c r="IR20" s="15">
        <v>32</v>
      </c>
      <c r="IS20" s="15">
        <v>41</v>
      </c>
      <c r="IT20" s="15">
        <v>0</v>
      </c>
      <c r="IU20" s="23">
        <v>15220</v>
      </c>
      <c r="IV20" s="22">
        <v>0.17</v>
      </c>
      <c r="IW20" s="15" t="s">
        <v>619</v>
      </c>
      <c r="IX20" s="22">
        <v>1</v>
      </c>
      <c r="IY20" s="46">
        <v>101646</v>
      </c>
      <c r="IZ20" s="7">
        <v>567.08119399999998</v>
      </c>
      <c r="JA20" s="46">
        <v>58274</v>
      </c>
      <c r="JB20" s="7">
        <v>90.608030999999997</v>
      </c>
      <c r="JC20" s="46">
        <v>7</v>
      </c>
      <c r="JD20" s="46">
        <v>1</v>
      </c>
      <c r="JE20" s="46">
        <v>41</v>
      </c>
      <c r="JF20" s="46">
        <v>7</v>
      </c>
      <c r="JG20" s="46">
        <v>33</v>
      </c>
      <c r="JH20" s="46">
        <v>40</v>
      </c>
      <c r="JI20" s="46">
        <v>0</v>
      </c>
      <c r="JJ20" s="46">
        <v>17.073170731707318</v>
      </c>
      <c r="JK20" s="46">
        <v>17.486543558346252</v>
      </c>
      <c r="JL20" s="46">
        <v>97.560975609756099</v>
      </c>
      <c r="JM20" s="46">
        <v>92.235010706420979</v>
      </c>
      <c r="JN20" s="34">
        <f t="shared" si="27"/>
        <v>4.1428571428571432</v>
      </c>
      <c r="JO20" s="30">
        <f t="shared" si="71"/>
        <v>3.6666666666666665</v>
      </c>
      <c r="JP20" s="36">
        <v>7</v>
      </c>
      <c r="JQ20" s="33">
        <f t="shared" si="64"/>
        <v>13</v>
      </c>
      <c r="JR20" s="35">
        <f t="shared" si="30"/>
        <v>6</v>
      </c>
      <c r="JS20" s="37">
        <f t="shared" si="65"/>
        <v>40</v>
      </c>
      <c r="JT20" s="39">
        <v>92.235010706420979</v>
      </c>
      <c r="JU20" s="39">
        <f t="shared" si="66"/>
        <v>92.235010706420979</v>
      </c>
      <c r="JV20" s="41">
        <f t="shared" si="67"/>
        <v>0</v>
      </c>
      <c r="JW20" s="37">
        <f t="shared" si="68"/>
        <v>41</v>
      </c>
      <c r="JX20" s="38">
        <v>5</v>
      </c>
      <c r="JY20" s="36">
        <v>4</v>
      </c>
      <c r="JZ20" s="52">
        <f t="shared" si="69"/>
        <v>2.2307692307692308</v>
      </c>
      <c r="KA20" s="36">
        <f t="shared" si="70"/>
        <v>1</v>
      </c>
      <c r="KB20" s="51">
        <v>0</v>
      </c>
    </row>
    <row r="21" spans="1:288" s="8" customFormat="1" ht="38.25" x14ac:dyDescent="0.25">
      <c r="A21" s="4">
        <v>8118</v>
      </c>
      <c r="B21" s="15" t="s">
        <v>276</v>
      </c>
      <c r="C21" s="15" t="s">
        <v>620</v>
      </c>
      <c r="D21" s="15" t="s">
        <v>621</v>
      </c>
      <c r="E21" s="19">
        <v>796</v>
      </c>
      <c r="F21" s="15" t="s">
        <v>622</v>
      </c>
      <c r="G21" s="15">
        <v>73514</v>
      </c>
      <c r="H21" s="15" t="s">
        <v>623</v>
      </c>
      <c r="I21" s="15" t="s">
        <v>624</v>
      </c>
      <c r="J21" s="15" t="s">
        <v>215</v>
      </c>
      <c r="K21" s="15" t="s">
        <v>625</v>
      </c>
      <c r="L21" s="15" t="s">
        <v>238</v>
      </c>
      <c r="M21" s="15" t="s">
        <v>208</v>
      </c>
      <c r="N21" s="15">
        <v>596581715</v>
      </c>
      <c r="O21" s="15" t="s">
        <v>626</v>
      </c>
      <c r="P21" s="15" t="s">
        <v>627</v>
      </c>
      <c r="Q21" s="15" t="s">
        <v>628</v>
      </c>
      <c r="R21" s="15" t="s">
        <v>246</v>
      </c>
      <c r="S21" s="15" t="s">
        <v>217</v>
      </c>
      <c r="T21" s="15">
        <v>596581727</v>
      </c>
      <c r="U21" s="15" t="s">
        <v>629</v>
      </c>
      <c r="V21" s="15"/>
      <c r="W21" s="15"/>
      <c r="X21" s="15"/>
      <c r="Y21" s="15"/>
      <c r="Z21" s="15"/>
      <c r="AA21" s="15"/>
      <c r="AB21" s="15" t="s">
        <v>630</v>
      </c>
      <c r="AC21" s="15" t="s">
        <v>238</v>
      </c>
      <c r="AD21" s="15"/>
      <c r="AE21" s="15">
        <v>596581726</v>
      </c>
      <c r="AF21" s="15" t="s">
        <v>631</v>
      </c>
      <c r="AG21" s="26" t="s">
        <v>774</v>
      </c>
      <c r="AH21" s="15">
        <v>3</v>
      </c>
      <c r="AI21" s="15">
        <v>0</v>
      </c>
      <c r="AJ21" s="20">
        <f t="shared" si="39"/>
        <v>3</v>
      </c>
      <c r="AK21" s="15">
        <v>0</v>
      </c>
      <c r="AL21" s="20">
        <f t="shared" si="40"/>
        <v>3</v>
      </c>
      <c r="AM21" s="15">
        <v>3</v>
      </c>
      <c r="AN21" s="26">
        <v>3</v>
      </c>
      <c r="AO21" s="15">
        <v>3</v>
      </c>
      <c r="AP21" s="26">
        <v>3</v>
      </c>
      <c r="AQ21" s="20">
        <f t="shared" si="73"/>
        <v>6</v>
      </c>
      <c r="AR21" s="26">
        <f t="shared" si="74"/>
        <v>6</v>
      </c>
      <c r="AS21" s="15">
        <v>0</v>
      </c>
      <c r="AT21" s="15">
        <v>0</v>
      </c>
      <c r="AU21" s="20">
        <f t="shared" si="41"/>
        <v>6</v>
      </c>
      <c r="AV21" s="26">
        <f t="shared" si="42"/>
        <v>6</v>
      </c>
      <c r="AW21" s="15">
        <v>0</v>
      </c>
      <c r="AX21" s="15">
        <v>1</v>
      </c>
      <c r="AY21" s="15">
        <v>1</v>
      </c>
      <c r="AZ21" s="15">
        <v>1</v>
      </c>
      <c r="BA21" s="20">
        <f t="shared" si="43"/>
        <v>3</v>
      </c>
      <c r="BB21" s="15">
        <v>0</v>
      </c>
      <c r="BC21" s="15">
        <v>0</v>
      </c>
      <c r="BD21" s="15">
        <v>0</v>
      </c>
      <c r="BE21" s="15">
        <v>1</v>
      </c>
      <c r="BF21" s="15">
        <v>2</v>
      </c>
      <c r="BG21" s="15">
        <v>0</v>
      </c>
      <c r="BH21" s="15">
        <v>0</v>
      </c>
      <c r="BI21" s="15">
        <v>1</v>
      </c>
      <c r="BJ21" s="15">
        <v>1</v>
      </c>
      <c r="BK21" s="15">
        <v>1</v>
      </c>
      <c r="BL21" s="15">
        <v>0</v>
      </c>
      <c r="BM21" s="15">
        <v>0</v>
      </c>
      <c r="BN21" s="15">
        <v>0</v>
      </c>
      <c r="BO21" s="15">
        <v>2</v>
      </c>
      <c r="BP21" s="15">
        <v>1</v>
      </c>
      <c r="BQ21" s="15">
        <v>0</v>
      </c>
      <c r="BR21" s="15">
        <v>1</v>
      </c>
      <c r="BS21" s="15">
        <v>0</v>
      </c>
      <c r="BT21" s="15">
        <v>2</v>
      </c>
      <c r="BU21" s="15">
        <v>1</v>
      </c>
      <c r="BV21" s="15">
        <v>1</v>
      </c>
      <c r="BW21" s="15">
        <v>1</v>
      </c>
      <c r="BX21" s="15">
        <v>1</v>
      </c>
      <c r="BY21" s="15">
        <v>0</v>
      </c>
      <c r="BZ21" s="15">
        <v>1</v>
      </c>
      <c r="CA21" s="15">
        <v>3</v>
      </c>
      <c r="CB21" s="15">
        <v>1</v>
      </c>
      <c r="CC21" s="15">
        <v>1</v>
      </c>
      <c r="CD21" s="15">
        <v>1</v>
      </c>
      <c r="CE21" s="15">
        <v>1</v>
      </c>
      <c r="CF21" s="15">
        <v>1.2</v>
      </c>
      <c r="CG21" s="15">
        <v>0.1</v>
      </c>
      <c r="CH21" s="15">
        <v>0.5</v>
      </c>
      <c r="CI21" s="15">
        <v>0.2</v>
      </c>
      <c r="CJ21" s="15">
        <v>0</v>
      </c>
      <c r="CK21" s="15">
        <v>0</v>
      </c>
      <c r="CL21" s="15">
        <v>0.01</v>
      </c>
      <c r="CM21" s="15">
        <v>0</v>
      </c>
      <c r="CN21" s="15">
        <v>0</v>
      </c>
      <c r="CO21" s="15">
        <v>0.2</v>
      </c>
      <c r="CP21" s="15">
        <v>2.5</v>
      </c>
      <c r="CQ21" s="15">
        <v>0</v>
      </c>
      <c r="CR21" s="15"/>
      <c r="CS21" s="15">
        <v>0</v>
      </c>
      <c r="CT21" s="15">
        <v>0</v>
      </c>
      <c r="CU21" s="15">
        <v>0</v>
      </c>
      <c r="CV21" s="15">
        <v>0.5</v>
      </c>
      <c r="CW21" s="15">
        <v>0</v>
      </c>
      <c r="CX21" s="15">
        <v>0</v>
      </c>
      <c r="CY21" s="26">
        <f t="shared" si="44"/>
        <v>3.7100000000000004</v>
      </c>
      <c r="CZ21" s="26">
        <f t="shared" si="72"/>
        <v>2.5</v>
      </c>
      <c r="DA21" s="26">
        <f t="shared" si="45"/>
        <v>6.2100000000000009</v>
      </c>
      <c r="DB21" s="26">
        <f t="shared" si="46"/>
        <v>6.2100000000000009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/>
      <c r="DI21" s="15"/>
      <c r="DJ21" s="15" t="s">
        <v>738</v>
      </c>
      <c r="DK21" s="15" t="s">
        <v>632</v>
      </c>
      <c r="DL21" s="15">
        <v>0</v>
      </c>
      <c r="DM21" s="15">
        <v>0</v>
      </c>
      <c r="DN21" s="15">
        <v>0</v>
      </c>
      <c r="DO21" s="15">
        <v>1</v>
      </c>
      <c r="DP21" s="15">
        <v>1</v>
      </c>
      <c r="DQ21" s="15"/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20">
        <f t="shared" si="47"/>
        <v>0</v>
      </c>
      <c r="DY21" s="20">
        <f t="shared" si="48"/>
        <v>0</v>
      </c>
      <c r="DZ21" s="20">
        <f t="shared" si="49"/>
        <v>0</v>
      </c>
      <c r="EA21" s="15">
        <v>1</v>
      </c>
      <c r="EB21" s="15">
        <v>2</v>
      </c>
      <c r="EC21" s="15">
        <v>3</v>
      </c>
      <c r="ED21" s="15">
        <v>3</v>
      </c>
      <c r="EE21" s="15">
        <v>0</v>
      </c>
      <c r="EF21" s="15">
        <v>0</v>
      </c>
      <c r="EG21" s="20">
        <f t="shared" si="50"/>
        <v>4</v>
      </c>
      <c r="EH21" s="20">
        <f t="shared" si="51"/>
        <v>2</v>
      </c>
      <c r="EI21" s="20">
        <f t="shared" si="52"/>
        <v>3</v>
      </c>
      <c r="EJ21" s="20">
        <f t="shared" si="53"/>
        <v>4</v>
      </c>
      <c r="EK21" s="20">
        <f t="shared" si="54"/>
        <v>2</v>
      </c>
      <c r="EL21" s="20">
        <f t="shared" si="55"/>
        <v>3</v>
      </c>
      <c r="EM21" s="15">
        <v>0</v>
      </c>
      <c r="EN21" s="15">
        <v>0</v>
      </c>
      <c r="EO21" s="15">
        <v>0</v>
      </c>
      <c r="EP21" s="15">
        <v>0</v>
      </c>
      <c r="EQ21" s="20">
        <f t="shared" si="56"/>
        <v>0</v>
      </c>
      <c r="ER21" s="20">
        <f t="shared" si="57"/>
        <v>0</v>
      </c>
      <c r="ES21" s="15">
        <v>1</v>
      </c>
      <c r="ET21" s="15">
        <v>0</v>
      </c>
      <c r="EU21" s="15">
        <v>1</v>
      </c>
      <c r="EV21" s="15">
        <v>0</v>
      </c>
      <c r="EW21" s="20">
        <f t="shared" si="58"/>
        <v>2</v>
      </c>
      <c r="EX21" s="20">
        <f t="shared" si="59"/>
        <v>0</v>
      </c>
      <c r="EY21" s="20">
        <f t="shared" si="60"/>
        <v>2</v>
      </c>
      <c r="EZ21" s="20">
        <f t="shared" si="61"/>
        <v>0</v>
      </c>
      <c r="FA21" s="15">
        <v>0</v>
      </c>
      <c r="FB21" s="15">
        <v>0</v>
      </c>
      <c r="FC21" s="20">
        <f t="shared" si="62"/>
        <v>0</v>
      </c>
      <c r="FD21" s="15">
        <v>0</v>
      </c>
      <c r="FE21" s="15">
        <v>0</v>
      </c>
      <c r="FF21" s="15">
        <v>0</v>
      </c>
      <c r="FG21" s="15">
        <v>0</v>
      </c>
      <c r="FH21" s="15">
        <v>0</v>
      </c>
      <c r="FI21" s="15">
        <v>0</v>
      </c>
      <c r="FJ21" s="15">
        <v>0</v>
      </c>
      <c r="FK21" s="15">
        <v>0</v>
      </c>
      <c r="FL21" s="15">
        <v>0</v>
      </c>
      <c r="FM21" s="15">
        <v>0</v>
      </c>
      <c r="FN21" s="15">
        <v>0</v>
      </c>
      <c r="FO21" s="15">
        <v>0</v>
      </c>
      <c r="FP21" s="15">
        <v>0</v>
      </c>
      <c r="FQ21" s="15">
        <v>183</v>
      </c>
      <c r="FR21" s="15">
        <v>20</v>
      </c>
      <c r="FS21" s="20">
        <f t="shared" si="63"/>
        <v>8</v>
      </c>
      <c r="FT21" s="15">
        <v>0</v>
      </c>
      <c r="FU21" s="15">
        <v>0</v>
      </c>
      <c r="FV21" s="15">
        <v>0</v>
      </c>
      <c r="FW21" s="15">
        <v>0</v>
      </c>
      <c r="FX21" s="15">
        <v>0</v>
      </c>
      <c r="FY21" s="15">
        <v>0</v>
      </c>
      <c r="FZ21" s="15">
        <v>0</v>
      </c>
      <c r="GA21" s="15">
        <v>0</v>
      </c>
      <c r="GB21" s="15">
        <v>0</v>
      </c>
      <c r="GC21" s="15">
        <v>0</v>
      </c>
      <c r="GD21" s="15">
        <v>0</v>
      </c>
      <c r="GE21" s="15">
        <v>0</v>
      </c>
      <c r="GF21" s="15">
        <v>0</v>
      </c>
      <c r="GG21" s="15">
        <v>0</v>
      </c>
      <c r="GH21" s="15">
        <v>0</v>
      </c>
      <c r="GI21" s="15">
        <v>0</v>
      </c>
      <c r="GJ21" s="15">
        <v>0</v>
      </c>
      <c r="GK21" s="15">
        <v>0</v>
      </c>
      <c r="GL21" s="15">
        <v>0</v>
      </c>
      <c r="GM21" s="15">
        <v>0</v>
      </c>
      <c r="GN21" s="15">
        <v>0</v>
      </c>
      <c r="GO21" s="15">
        <v>0</v>
      </c>
      <c r="GP21" s="15">
        <v>0</v>
      </c>
      <c r="GQ21" s="15">
        <v>0</v>
      </c>
      <c r="GR21" s="15">
        <v>0</v>
      </c>
      <c r="GS21" s="15">
        <v>0</v>
      </c>
      <c r="GT21" s="15">
        <v>0</v>
      </c>
      <c r="GU21" s="15">
        <v>0</v>
      </c>
      <c r="GV21" s="15">
        <v>0</v>
      </c>
      <c r="GW21" s="15">
        <v>0</v>
      </c>
      <c r="GX21" s="15">
        <v>1</v>
      </c>
      <c r="GY21" s="15" t="s">
        <v>633</v>
      </c>
      <c r="GZ21" s="15">
        <v>0</v>
      </c>
      <c r="HA21" s="15">
        <v>1</v>
      </c>
      <c r="HB21" s="15" t="s">
        <v>634</v>
      </c>
      <c r="HC21" s="15">
        <v>0</v>
      </c>
      <c r="HD21" s="15">
        <v>0</v>
      </c>
      <c r="HE21" s="15">
        <v>1</v>
      </c>
      <c r="HF21" s="15">
        <v>1</v>
      </c>
      <c r="HG21" s="15">
        <v>1</v>
      </c>
      <c r="HH21" s="15">
        <v>0</v>
      </c>
      <c r="HI21" s="15">
        <v>0</v>
      </c>
      <c r="HJ21" s="15">
        <v>1</v>
      </c>
      <c r="HK21" s="15" t="s">
        <v>635</v>
      </c>
      <c r="HL21" s="15">
        <v>0</v>
      </c>
      <c r="HM21" s="15" t="s">
        <v>636</v>
      </c>
      <c r="HN21" s="15">
        <v>1</v>
      </c>
      <c r="HO21" s="15" t="s">
        <v>637</v>
      </c>
      <c r="HP21" s="15">
        <v>0</v>
      </c>
      <c r="HQ21" s="15">
        <v>0</v>
      </c>
      <c r="HR21" s="15">
        <v>1</v>
      </c>
      <c r="HS21" s="15" t="s">
        <v>638</v>
      </c>
      <c r="HT21" s="15">
        <v>1</v>
      </c>
      <c r="HU21" s="15">
        <v>0</v>
      </c>
      <c r="HV21" s="15">
        <v>1</v>
      </c>
      <c r="HW21" s="15">
        <v>0</v>
      </c>
      <c r="HX21" s="15">
        <v>0</v>
      </c>
      <c r="HY21" s="15">
        <v>0</v>
      </c>
      <c r="HZ21" s="15">
        <v>0</v>
      </c>
      <c r="IA21" s="15">
        <v>0</v>
      </c>
      <c r="IB21" s="15">
        <v>0</v>
      </c>
      <c r="IC21" s="15">
        <v>0</v>
      </c>
      <c r="ID21" s="15">
        <v>4</v>
      </c>
      <c r="IE21" s="15">
        <v>0</v>
      </c>
      <c r="IF21" s="15">
        <v>1</v>
      </c>
      <c r="IG21" s="15">
        <v>0</v>
      </c>
      <c r="IH21" s="15">
        <v>0</v>
      </c>
      <c r="II21" s="15">
        <v>0</v>
      </c>
      <c r="IJ21" s="15">
        <v>46417</v>
      </c>
      <c r="IK21" s="15">
        <v>69.95</v>
      </c>
      <c r="IL21" s="15">
        <v>32430</v>
      </c>
      <c r="IM21" s="15">
        <v>24.67</v>
      </c>
      <c r="IN21" s="15">
        <v>4</v>
      </c>
      <c r="IO21" s="15">
        <v>1</v>
      </c>
      <c r="IP21" s="15">
        <v>4</v>
      </c>
      <c r="IQ21" s="15">
        <v>4</v>
      </c>
      <c r="IR21" s="15">
        <v>0</v>
      </c>
      <c r="IS21" s="15">
        <v>0</v>
      </c>
      <c r="IT21" s="15">
        <v>0</v>
      </c>
      <c r="IU21" s="15">
        <v>4</v>
      </c>
      <c r="IV21" s="22">
        <v>1</v>
      </c>
      <c r="IW21" s="15">
        <v>0</v>
      </c>
      <c r="IX21" s="15">
        <v>0</v>
      </c>
      <c r="IY21" s="46">
        <v>45539</v>
      </c>
      <c r="IZ21" s="7">
        <v>69.959294999999997</v>
      </c>
      <c r="JA21" s="46">
        <v>32067</v>
      </c>
      <c r="JB21" s="7">
        <v>24.669149999999998</v>
      </c>
      <c r="JC21" s="46">
        <v>4</v>
      </c>
      <c r="JD21" s="46">
        <v>1</v>
      </c>
      <c r="JE21" s="46">
        <v>4</v>
      </c>
      <c r="JF21" s="46">
        <v>4</v>
      </c>
      <c r="JG21" s="46"/>
      <c r="JH21" s="46">
        <v>4</v>
      </c>
      <c r="JI21" s="46">
        <v>0</v>
      </c>
      <c r="JJ21" s="46">
        <v>100</v>
      </c>
      <c r="JK21" s="46">
        <v>100.00000714701314</v>
      </c>
      <c r="JL21" s="46">
        <v>100</v>
      </c>
      <c r="JM21" s="46">
        <v>100.00000714701314</v>
      </c>
      <c r="JN21" s="34">
        <f t="shared" si="27"/>
        <v>6.666666666666667</v>
      </c>
      <c r="JO21" s="30">
        <f t="shared" si="71"/>
        <v>30</v>
      </c>
      <c r="JP21" s="36">
        <v>2</v>
      </c>
      <c r="JQ21" s="33">
        <f t="shared" si="64"/>
        <v>3</v>
      </c>
      <c r="JR21" s="35">
        <f t="shared" si="30"/>
        <v>1</v>
      </c>
      <c r="JS21" s="37">
        <f t="shared" si="65"/>
        <v>4</v>
      </c>
      <c r="JT21" s="39">
        <v>100.00000714701314</v>
      </c>
      <c r="JU21" s="39">
        <f t="shared" si="66"/>
        <v>100.00000714701314</v>
      </c>
      <c r="JV21" s="41">
        <f t="shared" si="67"/>
        <v>0</v>
      </c>
      <c r="JW21" s="37">
        <f t="shared" si="68"/>
        <v>4</v>
      </c>
      <c r="JX21" s="38">
        <v>5</v>
      </c>
      <c r="JY21" s="36">
        <v>4</v>
      </c>
      <c r="JZ21" s="52">
        <f t="shared" si="69"/>
        <v>1.3333333333333333</v>
      </c>
      <c r="KA21" s="36">
        <f t="shared" si="70"/>
        <v>0</v>
      </c>
      <c r="KB21" s="51">
        <v>0</v>
      </c>
    </row>
    <row r="22" spans="1:288" s="8" customFormat="1" ht="76.5" x14ac:dyDescent="0.25">
      <c r="A22" s="4">
        <v>8119</v>
      </c>
      <c r="B22" s="15" t="s">
        <v>276</v>
      </c>
      <c r="C22" s="15" t="s">
        <v>736</v>
      </c>
      <c r="D22" s="15" t="s">
        <v>640</v>
      </c>
      <c r="E22" s="19" t="s">
        <v>737</v>
      </c>
      <c r="F22" s="15" t="s">
        <v>639</v>
      </c>
      <c r="G22" s="15">
        <v>72930</v>
      </c>
      <c r="H22" s="15" t="s">
        <v>641</v>
      </c>
      <c r="I22" s="15" t="s">
        <v>642</v>
      </c>
      <c r="J22" s="15" t="s">
        <v>643</v>
      </c>
      <c r="K22" s="15" t="s">
        <v>644</v>
      </c>
      <c r="L22" s="15" t="s">
        <v>645</v>
      </c>
      <c r="M22" s="15" t="s">
        <v>211</v>
      </c>
      <c r="N22" s="15">
        <v>599443495</v>
      </c>
      <c r="O22" s="15" t="s">
        <v>646</v>
      </c>
      <c r="P22" s="15" t="s">
        <v>647</v>
      </c>
      <c r="Q22" s="15" t="s">
        <v>648</v>
      </c>
      <c r="R22" s="15" t="s">
        <v>234</v>
      </c>
      <c r="S22" s="15" t="s">
        <v>211</v>
      </c>
      <c r="T22" s="15">
        <v>599443450</v>
      </c>
      <c r="U22" s="15" t="s">
        <v>649</v>
      </c>
      <c r="V22" s="15" t="s">
        <v>236</v>
      </c>
      <c r="W22" s="15" t="s">
        <v>650</v>
      </c>
      <c r="X22" s="15" t="s">
        <v>651</v>
      </c>
      <c r="Y22" s="15" t="s">
        <v>208</v>
      </c>
      <c r="Z22" s="15">
        <v>599442267</v>
      </c>
      <c r="AA22" s="15" t="s">
        <v>652</v>
      </c>
      <c r="AB22" s="15" t="s">
        <v>650</v>
      </c>
      <c r="AC22" s="15" t="s">
        <v>651</v>
      </c>
      <c r="AD22" s="15" t="s">
        <v>208</v>
      </c>
      <c r="AE22" s="15">
        <v>599442267</v>
      </c>
      <c r="AF22" s="15" t="s">
        <v>652</v>
      </c>
      <c r="AG22" s="26" t="s">
        <v>774</v>
      </c>
      <c r="AH22" s="15">
        <v>8</v>
      </c>
      <c r="AI22" s="15">
        <v>25</v>
      </c>
      <c r="AJ22" s="20">
        <f t="shared" si="39"/>
        <v>33</v>
      </c>
      <c r="AK22" s="15">
        <v>6</v>
      </c>
      <c r="AL22" s="20">
        <f t="shared" si="40"/>
        <v>39</v>
      </c>
      <c r="AM22" s="15">
        <v>13</v>
      </c>
      <c r="AN22" s="26">
        <v>8</v>
      </c>
      <c r="AO22" s="15">
        <v>25</v>
      </c>
      <c r="AP22" s="26">
        <v>25</v>
      </c>
      <c r="AQ22" s="20">
        <f t="shared" si="73"/>
        <v>38</v>
      </c>
      <c r="AR22" s="26">
        <f t="shared" si="74"/>
        <v>33</v>
      </c>
      <c r="AS22" s="15">
        <v>6</v>
      </c>
      <c r="AT22" s="26">
        <v>6</v>
      </c>
      <c r="AU22" s="20">
        <f t="shared" si="41"/>
        <v>44</v>
      </c>
      <c r="AV22" s="26">
        <f t="shared" si="42"/>
        <v>39</v>
      </c>
      <c r="AW22" s="15">
        <v>2</v>
      </c>
      <c r="AX22" s="15">
        <v>10</v>
      </c>
      <c r="AY22" s="15">
        <v>2</v>
      </c>
      <c r="AZ22" s="15">
        <v>8</v>
      </c>
      <c r="BA22" s="20">
        <f t="shared" si="43"/>
        <v>22</v>
      </c>
      <c r="BB22" s="15">
        <v>0</v>
      </c>
      <c r="BC22" s="15">
        <v>9</v>
      </c>
      <c r="BD22" s="15">
        <v>0</v>
      </c>
      <c r="BE22" s="15">
        <v>2</v>
      </c>
      <c r="BF22" s="15">
        <v>21</v>
      </c>
      <c r="BG22" s="15">
        <v>0</v>
      </c>
      <c r="BH22" s="15">
        <v>0</v>
      </c>
      <c r="BI22" s="15">
        <v>7</v>
      </c>
      <c r="BJ22" s="15">
        <v>2</v>
      </c>
      <c r="BK22" s="15">
        <v>23</v>
      </c>
      <c r="BL22" s="15">
        <v>0</v>
      </c>
      <c r="BM22" s="15">
        <v>8</v>
      </c>
      <c r="BN22" s="15">
        <v>0</v>
      </c>
      <c r="BO22" s="15">
        <v>14</v>
      </c>
      <c r="BP22" s="15">
        <v>8</v>
      </c>
      <c r="BQ22" s="15">
        <v>1</v>
      </c>
      <c r="BR22" s="15">
        <v>1</v>
      </c>
      <c r="BS22" s="15">
        <v>0</v>
      </c>
      <c r="BT22" s="15">
        <v>3</v>
      </c>
      <c r="BU22" s="15">
        <v>1</v>
      </c>
      <c r="BV22" s="15">
        <v>1</v>
      </c>
      <c r="BW22" s="15">
        <v>1</v>
      </c>
      <c r="BX22" s="15">
        <v>0</v>
      </c>
      <c r="BY22" s="15">
        <v>1</v>
      </c>
      <c r="BZ22" s="15">
        <v>1</v>
      </c>
      <c r="CA22" s="15">
        <v>3</v>
      </c>
      <c r="CB22" s="15">
        <v>1</v>
      </c>
      <c r="CC22" s="15">
        <v>0</v>
      </c>
      <c r="CD22" s="15">
        <v>1</v>
      </c>
      <c r="CE22" s="15">
        <v>4</v>
      </c>
      <c r="CF22" s="15">
        <v>13</v>
      </c>
      <c r="CG22" s="15">
        <v>13</v>
      </c>
      <c r="CH22" s="15">
        <v>8</v>
      </c>
      <c r="CI22" s="15">
        <v>8</v>
      </c>
      <c r="CJ22" s="15">
        <v>11</v>
      </c>
      <c r="CK22" s="15" t="s">
        <v>653</v>
      </c>
      <c r="CL22" s="15">
        <v>38</v>
      </c>
      <c r="CM22" s="15">
        <v>0</v>
      </c>
      <c r="CN22" s="15">
        <v>0</v>
      </c>
      <c r="CO22" s="15">
        <v>4</v>
      </c>
      <c r="CP22" s="15">
        <v>2</v>
      </c>
      <c r="CQ22" s="15">
        <v>0</v>
      </c>
      <c r="CR22" s="15"/>
      <c r="CS22" s="15">
        <v>0</v>
      </c>
      <c r="CT22" s="15">
        <v>0</v>
      </c>
      <c r="CU22" s="15">
        <v>0</v>
      </c>
      <c r="CV22" s="15">
        <v>12</v>
      </c>
      <c r="CW22" s="15">
        <v>26</v>
      </c>
      <c r="CX22" s="15">
        <v>0</v>
      </c>
      <c r="CY22" s="26">
        <f t="shared" si="44"/>
        <v>111</v>
      </c>
      <c r="CZ22" s="26">
        <f t="shared" si="72"/>
        <v>28</v>
      </c>
      <c r="DA22" s="26">
        <f t="shared" si="45"/>
        <v>139</v>
      </c>
      <c r="DB22" s="26">
        <f t="shared" si="46"/>
        <v>139</v>
      </c>
      <c r="DC22" s="15">
        <v>1</v>
      </c>
      <c r="DD22" s="15">
        <v>6</v>
      </c>
      <c r="DE22" s="15" t="s">
        <v>254</v>
      </c>
      <c r="DF22" s="15">
        <v>1</v>
      </c>
      <c r="DG22" s="15">
        <v>12</v>
      </c>
      <c r="DH22" s="15" t="s">
        <v>254</v>
      </c>
      <c r="DI22" s="15" t="s">
        <v>654</v>
      </c>
      <c r="DJ22" s="15" t="s">
        <v>738</v>
      </c>
      <c r="DK22" s="15" t="s">
        <v>655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/>
      <c r="DR22" s="15">
        <v>0</v>
      </c>
      <c r="DS22" s="15">
        <v>2</v>
      </c>
      <c r="DT22" s="15">
        <v>3</v>
      </c>
      <c r="DU22" s="15">
        <v>1</v>
      </c>
      <c r="DV22" s="15">
        <v>0</v>
      </c>
      <c r="DW22" s="15">
        <v>0</v>
      </c>
      <c r="DX22" s="20">
        <f t="shared" si="47"/>
        <v>1</v>
      </c>
      <c r="DY22" s="20">
        <f t="shared" si="48"/>
        <v>2</v>
      </c>
      <c r="DZ22" s="20">
        <f t="shared" si="49"/>
        <v>3</v>
      </c>
      <c r="EA22" s="15">
        <v>1</v>
      </c>
      <c r="EB22" s="15">
        <v>0</v>
      </c>
      <c r="EC22" s="15">
        <v>0</v>
      </c>
      <c r="ED22" s="15">
        <v>7</v>
      </c>
      <c r="EE22" s="15">
        <v>0</v>
      </c>
      <c r="EF22" s="15">
        <v>0</v>
      </c>
      <c r="EG22" s="20">
        <f t="shared" si="50"/>
        <v>8</v>
      </c>
      <c r="EH22" s="20">
        <f t="shared" si="51"/>
        <v>0</v>
      </c>
      <c r="EI22" s="20">
        <f t="shared" si="52"/>
        <v>0</v>
      </c>
      <c r="EJ22" s="20">
        <f t="shared" si="53"/>
        <v>9</v>
      </c>
      <c r="EK22" s="20">
        <f t="shared" si="54"/>
        <v>2</v>
      </c>
      <c r="EL22" s="20">
        <f t="shared" si="55"/>
        <v>3</v>
      </c>
      <c r="EM22" s="15">
        <v>1</v>
      </c>
      <c r="EN22" s="15">
        <v>1</v>
      </c>
      <c r="EO22" s="15">
        <v>1</v>
      </c>
      <c r="EP22" s="15">
        <v>0</v>
      </c>
      <c r="EQ22" s="20">
        <f t="shared" si="56"/>
        <v>2</v>
      </c>
      <c r="ER22" s="20">
        <f t="shared" si="57"/>
        <v>1</v>
      </c>
      <c r="ES22" s="15">
        <v>52</v>
      </c>
      <c r="ET22" s="15">
        <v>0</v>
      </c>
      <c r="EU22" s="15">
        <v>33</v>
      </c>
      <c r="EV22" s="15">
        <v>0</v>
      </c>
      <c r="EW22" s="20">
        <f t="shared" si="58"/>
        <v>85</v>
      </c>
      <c r="EX22" s="20">
        <f t="shared" si="59"/>
        <v>0</v>
      </c>
      <c r="EY22" s="20">
        <f t="shared" si="60"/>
        <v>87</v>
      </c>
      <c r="EZ22" s="20">
        <f t="shared" si="61"/>
        <v>1</v>
      </c>
      <c r="FA22" s="15">
        <v>0</v>
      </c>
      <c r="FB22" s="15">
        <v>0</v>
      </c>
      <c r="FC22" s="20">
        <f t="shared" si="62"/>
        <v>0</v>
      </c>
      <c r="FD22" s="15">
        <v>1</v>
      </c>
      <c r="FE22" s="15">
        <v>1</v>
      </c>
      <c r="FF22" s="15">
        <v>0</v>
      </c>
      <c r="FG22" s="15">
        <v>0</v>
      </c>
      <c r="FH22" s="15">
        <v>2</v>
      </c>
      <c r="FI22" s="15">
        <v>0</v>
      </c>
      <c r="FJ22" s="15">
        <v>0</v>
      </c>
      <c r="FK22" s="15">
        <v>0</v>
      </c>
      <c r="FL22" s="15">
        <v>0</v>
      </c>
      <c r="FM22" s="15">
        <v>0</v>
      </c>
      <c r="FN22" s="15">
        <v>0</v>
      </c>
      <c r="FO22" s="15">
        <v>0</v>
      </c>
      <c r="FP22" s="15">
        <v>0</v>
      </c>
      <c r="FQ22" s="15">
        <v>333</v>
      </c>
      <c r="FR22" s="15">
        <v>2</v>
      </c>
      <c r="FS22" s="20">
        <f t="shared" si="63"/>
        <v>99</v>
      </c>
      <c r="FT22" s="15">
        <v>1</v>
      </c>
      <c r="FU22" s="15">
        <v>0</v>
      </c>
      <c r="FV22" s="15">
        <v>1</v>
      </c>
      <c r="FW22" s="15">
        <v>0</v>
      </c>
      <c r="FX22" s="15">
        <v>0</v>
      </c>
      <c r="FY22" s="15">
        <v>0</v>
      </c>
      <c r="FZ22" s="15">
        <v>0</v>
      </c>
      <c r="GA22" s="15">
        <v>0</v>
      </c>
      <c r="GB22" s="15">
        <v>0</v>
      </c>
      <c r="GC22" s="15">
        <v>0</v>
      </c>
      <c r="GD22" s="15">
        <v>0</v>
      </c>
      <c r="GE22" s="15">
        <v>0</v>
      </c>
      <c r="GF22" s="15">
        <v>0</v>
      </c>
      <c r="GG22" s="15">
        <v>0</v>
      </c>
      <c r="GH22" s="15">
        <v>0</v>
      </c>
      <c r="GI22" s="15">
        <v>0</v>
      </c>
      <c r="GJ22" s="15">
        <v>0</v>
      </c>
      <c r="GK22" s="15">
        <v>0</v>
      </c>
      <c r="GL22" s="15">
        <v>0</v>
      </c>
      <c r="GM22" s="15">
        <v>0</v>
      </c>
      <c r="GN22" s="15">
        <v>1</v>
      </c>
      <c r="GO22" s="15">
        <v>1</v>
      </c>
      <c r="GP22" s="15">
        <v>0</v>
      </c>
      <c r="GQ22" s="15">
        <v>0</v>
      </c>
      <c r="GR22" s="15">
        <v>0</v>
      </c>
      <c r="GS22" s="15">
        <v>0</v>
      </c>
      <c r="GT22" s="15">
        <v>0</v>
      </c>
      <c r="GU22" s="15">
        <v>0</v>
      </c>
      <c r="GV22" s="15">
        <v>0</v>
      </c>
      <c r="GW22" s="15">
        <v>0</v>
      </c>
      <c r="GX22" s="15">
        <v>3</v>
      </c>
      <c r="GY22" s="15" t="s">
        <v>656</v>
      </c>
      <c r="GZ22" s="15" t="s">
        <v>657</v>
      </c>
      <c r="HA22" s="15">
        <v>2</v>
      </c>
      <c r="HB22" s="15" t="s">
        <v>658</v>
      </c>
      <c r="HC22" s="15" t="s">
        <v>659</v>
      </c>
      <c r="HD22" s="15" t="s">
        <v>660</v>
      </c>
      <c r="HE22" s="15">
        <v>1</v>
      </c>
      <c r="HF22" s="15">
        <v>1</v>
      </c>
      <c r="HG22" s="15">
        <v>1</v>
      </c>
      <c r="HH22" s="15">
        <v>0</v>
      </c>
      <c r="HI22" s="15">
        <v>0</v>
      </c>
      <c r="HJ22" s="15">
        <v>1</v>
      </c>
      <c r="HK22" s="15" t="s">
        <v>661</v>
      </c>
      <c r="HL22" s="15" t="s">
        <v>662</v>
      </c>
      <c r="HM22" s="15" t="s">
        <v>663</v>
      </c>
      <c r="HN22" s="15">
        <v>1</v>
      </c>
      <c r="HO22" s="15" t="s">
        <v>664</v>
      </c>
      <c r="HP22" s="15">
        <v>1</v>
      </c>
      <c r="HQ22" s="15" t="s">
        <v>665</v>
      </c>
      <c r="HR22" s="15">
        <v>5</v>
      </c>
      <c r="HS22" s="15" t="s">
        <v>227</v>
      </c>
      <c r="HT22" s="15">
        <v>0</v>
      </c>
      <c r="HU22" s="15">
        <v>0</v>
      </c>
      <c r="HV22" s="15">
        <v>0</v>
      </c>
      <c r="HW22" s="15">
        <v>1</v>
      </c>
      <c r="HX22" s="15">
        <v>0</v>
      </c>
      <c r="HY22" s="15">
        <v>0</v>
      </c>
      <c r="HZ22" s="15">
        <v>0</v>
      </c>
      <c r="IA22" s="15">
        <v>0</v>
      </c>
      <c r="IB22" s="15">
        <v>1</v>
      </c>
      <c r="IC22" s="15">
        <v>2</v>
      </c>
      <c r="ID22" s="15">
        <v>1</v>
      </c>
      <c r="IE22" s="15">
        <v>0</v>
      </c>
      <c r="IF22" s="15">
        <v>2</v>
      </c>
      <c r="IG22" s="15">
        <v>0</v>
      </c>
      <c r="IH22" s="15" t="s">
        <v>666</v>
      </c>
      <c r="II22" s="15">
        <v>0</v>
      </c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46">
        <v>333579</v>
      </c>
      <c r="IZ22" s="7">
        <v>331.49784799999992</v>
      </c>
      <c r="JA22" s="46">
        <v>303609</v>
      </c>
      <c r="JB22" s="7">
        <v>214.217285</v>
      </c>
      <c r="JC22" s="46">
        <v>6</v>
      </c>
      <c r="JD22" s="46">
        <v>2</v>
      </c>
      <c r="JE22" s="46">
        <v>13</v>
      </c>
      <c r="JF22" s="46">
        <v>1</v>
      </c>
      <c r="JG22" s="46">
        <v>10</v>
      </c>
      <c r="JH22" s="46">
        <v>11</v>
      </c>
      <c r="JI22" s="46">
        <v>0</v>
      </c>
      <c r="JJ22" s="46">
        <v>7.6923076923076925</v>
      </c>
      <c r="JK22" s="46">
        <v>1.6178988890449755</v>
      </c>
      <c r="JL22" s="46">
        <v>84.615384615384613</v>
      </c>
      <c r="JM22" s="46">
        <v>92.619605783986884</v>
      </c>
      <c r="JN22" s="34">
        <f t="shared" si="27"/>
        <v>7.615384615384615</v>
      </c>
      <c r="JO22" s="30">
        <f t="shared" si="71"/>
        <v>0.23076923076923078</v>
      </c>
      <c r="JP22" s="36">
        <v>17</v>
      </c>
      <c r="JQ22" s="33">
        <f t="shared" si="64"/>
        <v>39</v>
      </c>
      <c r="JR22" s="35">
        <f t="shared" si="30"/>
        <v>22</v>
      </c>
      <c r="JS22" s="37">
        <f t="shared" si="65"/>
        <v>11</v>
      </c>
      <c r="JT22" s="39">
        <v>92.619605783986884</v>
      </c>
      <c r="JU22" s="39">
        <f t="shared" si="66"/>
        <v>92.619605783986884</v>
      </c>
      <c r="JV22" s="41">
        <f t="shared" si="67"/>
        <v>0</v>
      </c>
      <c r="JW22" s="37">
        <f t="shared" si="68"/>
        <v>13</v>
      </c>
      <c r="JX22" s="38">
        <v>5</v>
      </c>
      <c r="JY22" s="36">
        <v>4</v>
      </c>
      <c r="JZ22" s="52">
        <f t="shared" si="69"/>
        <v>3</v>
      </c>
      <c r="KA22" s="36">
        <f t="shared" si="70"/>
        <v>3</v>
      </c>
      <c r="KB22" s="51">
        <v>0</v>
      </c>
    </row>
    <row r="23" spans="1:288" s="8" customFormat="1" ht="38.25" x14ac:dyDescent="0.25">
      <c r="A23" s="4">
        <v>8120</v>
      </c>
      <c r="B23" s="15" t="s">
        <v>276</v>
      </c>
      <c r="C23" s="15" t="s">
        <v>667</v>
      </c>
      <c r="D23" s="15" t="s">
        <v>668</v>
      </c>
      <c r="E23" s="19" t="s">
        <v>669</v>
      </c>
      <c r="F23" s="15" t="s">
        <v>670</v>
      </c>
      <c r="G23" s="15">
        <v>79501</v>
      </c>
      <c r="H23" s="15" t="s">
        <v>671</v>
      </c>
      <c r="I23" s="15" t="s">
        <v>672</v>
      </c>
      <c r="J23" s="15" t="s">
        <v>235</v>
      </c>
      <c r="K23" s="15" t="s">
        <v>673</v>
      </c>
      <c r="L23" s="15" t="s">
        <v>221</v>
      </c>
      <c r="M23" s="15" t="s">
        <v>208</v>
      </c>
      <c r="N23" s="15">
        <v>554254301</v>
      </c>
      <c r="O23" s="15" t="s">
        <v>674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 t="s">
        <v>675</v>
      </c>
      <c r="AC23" s="15" t="s">
        <v>269</v>
      </c>
      <c r="AD23" s="15" t="s">
        <v>208</v>
      </c>
      <c r="AE23" s="15">
        <v>554254303</v>
      </c>
      <c r="AF23" s="15" t="s">
        <v>676</v>
      </c>
      <c r="AG23" s="20" t="s">
        <v>773</v>
      </c>
      <c r="AH23" s="15">
        <v>2</v>
      </c>
      <c r="AI23" s="15">
        <v>0</v>
      </c>
      <c r="AJ23" s="20">
        <f t="shared" si="39"/>
        <v>2</v>
      </c>
      <c r="AK23" s="15">
        <v>0</v>
      </c>
      <c r="AL23" s="20">
        <f t="shared" si="40"/>
        <v>2</v>
      </c>
      <c r="AM23" s="15">
        <v>2</v>
      </c>
      <c r="AN23" s="15">
        <v>2</v>
      </c>
      <c r="AO23" s="15">
        <v>0</v>
      </c>
      <c r="AP23" s="15">
        <v>0</v>
      </c>
      <c r="AQ23" s="20">
        <f t="shared" si="73"/>
        <v>2</v>
      </c>
      <c r="AR23" s="20">
        <f t="shared" si="74"/>
        <v>2</v>
      </c>
      <c r="AS23" s="15">
        <v>0</v>
      </c>
      <c r="AT23" s="15">
        <v>0</v>
      </c>
      <c r="AU23" s="20">
        <f t="shared" si="41"/>
        <v>2</v>
      </c>
      <c r="AV23" s="20">
        <f t="shared" si="42"/>
        <v>2</v>
      </c>
      <c r="AW23" s="15">
        <v>0</v>
      </c>
      <c r="AX23" s="15">
        <v>0</v>
      </c>
      <c r="AY23" s="15">
        <v>1</v>
      </c>
      <c r="AZ23" s="15">
        <v>1</v>
      </c>
      <c r="BA23" s="20">
        <f t="shared" si="43"/>
        <v>2</v>
      </c>
      <c r="BB23" s="15">
        <v>0</v>
      </c>
      <c r="BC23" s="15">
        <v>0</v>
      </c>
      <c r="BD23" s="15">
        <v>0</v>
      </c>
      <c r="BE23" s="15">
        <v>0</v>
      </c>
      <c r="BF23" s="15">
        <v>2</v>
      </c>
      <c r="BG23" s="15">
        <v>0</v>
      </c>
      <c r="BH23" s="15">
        <v>0</v>
      </c>
      <c r="BI23" s="15">
        <v>1</v>
      </c>
      <c r="BJ23" s="15">
        <v>1</v>
      </c>
      <c r="BK23" s="15">
        <v>0</v>
      </c>
      <c r="BL23" s="15">
        <v>0</v>
      </c>
      <c r="BM23" s="15">
        <v>0</v>
      </c>
      <c r="BN23" s="15">
        <v>0</v>
      </c>
      <c r="BO23" s="15">
        <v>2</v>
      </c>
      <c r="BP23" s="15">
        <v>0</v>
      </c>
      <c r="BQ23" s="15">
        <v>0</v>
      </c>
      <c r="BR23" s="15">
        <v>0</v>
      </c>
      <c r="BS23" s="15">
        <v>0</v>
      </c>
      <c r="BT23" s="15">
        <v>4</v>
      </c>
      <c r="BU23" s="15">
        <v>1</v>
      </c>
      <c r="BV23" s="15">
        <v>0</v>
      </c>
      <c r="BW23" s="15">
        <v>1</v>
      </c>
      <c r="BX23" s="15">
        <v>0</v>
      </c>
      <c r="BY23" s="15">
        <v>1</v>
      </c>
      <c r="BZ23" s="15">
        <v>0</v>
      </c>
      <c r="CA23" s="15">
        <v>0</v>
      </c>
      <c r="CB23" s="15">
        <v>1</v>
      </c>
      <c r="CC23" s="15">
        <v>1</v>
      </c>
      <c r="CD23" s="15">
        <v>1</v>
      </c>
      <c r="CE23" s="15">
        <v>0.7</v>
      </c>
      <c r="CF23" s="15">
        <v>0.9</v>
      </c>
      <c r="CG23" s="15">
        <v>0</v>
      </c>
      <c r="CH23" s="15">
        <v>0.1</v>
      </c>
      <c r="CI23" s="15">
        <v>0.05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0.2</v>
      </c>
      <c r="CP23" s="15">
        <v>0</v>
      </c>
      <c r="CQ23" s="15">
        <v>0</v>
      </c>
      <c r="CR23" s="15"/>
      <c r="CS23" s="15">
        <v>0</v>
      </c>
      <c r="CT23" s="15">
        <v>0</v>
      </c>
      <c r="CU23" s="15">
        <v>0</v>
      </c>
      <c r="CV23" s="15">
        <v>0.05</v>
      </c>
      <c r="CW23" s="15">
        <v>0</v>
      </c>
      <c r="CX23" s="15">
        <v>0</v>
      </c>
      <c r="CY23" s="20">
        <f t="shared" si="44"/>
        <v>2</v>
      </c>
      <c r="CZ23" s="20">
        <f t="shared" si="72"/>
        <v>0</v>
      </c>
      <c r="DA23" s="20">
        <f t="shared" si="45"/>
        <v>2</v>
      </c>
      <c r="DB23" s="20">
        <f t="shared" si="46"/>
        <v>2</v>
      </c>
      <c r="DC23" s="15">
        <v>1</v>
      </c>
      <c r="DD23" s="15">
        <v>2</v>
      </c>
      <c r="DE23" s="15" t="s">
        <v>677</v>
      </c>
      <c r="DF23" s="15">
        <v>0</v>
      </c>
      <c r="DG23" s="15">
        <v>0</v>
      </c>
      <c r="DH23" s="15"/>
      <c r="DI23" s="15" t="s">
        <v>678</v>
      </c>
      <c r="DJ23" s="15">
        <v>2007</v>
      </c>
      <c r="DK23" s="15"/>
      <c r="DL23" s="15">
        <v>2010</v>
      </c>
      <c r="DM23" s="15" t="s">
        <v>679</v>
      </c>
      <c r="DN23" s="15">
        <v>0</v>
      </c>
      <c r="DO23" s="15">
        <v>0</v>
      </c>
      <c r="DP23" s="15">
        <v>0</v>
      </c>
      <c r="DQ23" s="15"/>
      <c r="DR23" s="15">
        <v>0</v>
      </c>
      <c r="DS23" s="15">
        <v>0</v>
      </c>
      <c r="DT23" s="15">
        <v>0</v>
      </c>
      <c r="DU23" s="15">
        <v>1</v>
      </c>
      <c r="DV23" s="15">
        <v>0</v>
      </c>
      <c r="DW23" s="15">
        <v>0</v>
      </c>
      <c r="DX23" s="20">
        <f t="shared" si="47"/>
        <v>1</v>
      </c>
      <c r="DY23" s="20">
        <f t="shared" si="48"/>
        <v>0</v>
      </c>
      <c r="DZ23" s="20">
        <f t="shared" si="49"/>
        <v>0</v>
      </c>
      <c r="EA23" s="15">
        <v>0</v>
      </c>
      <c r="EB23" s="15">
        <v>1</v>
      </c>
      <c r="EC23" s="15">
        <v>0</v>
      </c>
      <c r="ED23" s="15">
        <v>0</v>
      </c>
      <c r="EE23" s="15">
        <v>0</v>
      </c>
      <c r="EF23" s="15">
        <v>0</v>
      </c>
      <c r="EG23" s="20">
        <f t="shared" si="50"/>
        <v>0</v>
      </c>
      <c r="EH23" s="20">
        <f t="shared" si="51"/>
        <v>1</v>
      </c>
      <c r="EI23" s="20">
        <f t="shared" si="52"/>
        <v>0</v>
      </c>
      <c r="EJ23" s="20">
        <f t="shared" si="53"/>
        <v>1</v>
      </c>
      <c r="EK23" s="20">
        <f t="shared" si="54"/>
        <v>1</v>
      </c>
      <c r="EL23" s="20">
        <f t="shared" si="55"/>
        <v>0</v>
      </c>
      <c r="EM23" s="15">
        <v>1</v>
      </c>
      <c r="EN23" s="15">
        <v>0</v>
      </c>
      <c r="EO23" s="15">
        <v>3</v>
      </c>
      <c r="EP23" s="15">
        <v>0</v>
      </c>
      <c r="EQ23" s="20">
        <f t="shared" si="56"/>
        <v>4</v>
      </c>
      <c r="ER23" s="20">
        <f t="shared" si="57"/>
        <v>0</v>
      </c>
      <c r="ES23" s="15">
        <v>0</v>
      </c>
      <c r="ET23" s="15">
        <v>0</v>
      </c>
      <c r="EU23" s="15">
        <v>3</v>
      </c>
      <c r="EV23" s="15">
        <v>0</v>
      </c>
      <c r="EW23" s="20">
        <f t="shared" si="58"/>
        <v>3</v>
      </c>
      <c r="EX23" s="20">
        <f t="shared" si="59"/>
        <v>0</v>
      </c>
      <c r="EY23" s="20">
        <f t="shared" si="60"/>
        <v>7</v>
      </c>
      <c r="EZ23" s="20">
        <f t="shared" si="61"/>
        <v>0</v>
      </c>
      <c r="FA23" s="15">
        <v>0</v>
      </c>
      <c r="FB23" s="15">
        <v>0</v>
      </c>
      <c r="FC23" s="20">
        <f t="shared" si="62"/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3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76</v>
      </c>
      <c r="FR23" s="15">
        <v>11</v>
      </c>
      <c r="FS23" s="20">
        <f t="shared" si="63"/>
        <v>9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3</v>
      </c>
      <c r="GY23" s="15" t="s">
        <v>680</v>
      </c>
      <c r="GZ23" s="15" t="s">
        <v>681</v>
      </c>
      <c r="HA23" s="15">
        <v>4</v>
      </c>
      <c r="HB23" s="15" t="s">
        <v>682</v>
      </c>
      <c r="HC23" s="15" t="s">
        <v>534</v>
      </c>
      <c r="HD23" s="15" t="s">
        <v>683</v>
      </c>
      <c r="HE23" s="15">
        <v>1</v>
      </c>
      <c r="HF23" s="15">
        <v>1</v>
      </c>
      <c r="HG23" s="15">
        <v>1</v>
      </c>
      <c r="HH23" s="15"/>
      <c r="HI23" s="15">
        <v>0</v>
      </c>
      <c r="HJ23" s="15">
        <v>3</v>
      </c>
      <c r="HK23" s="15" t="s">
        <v>684</v>
      </c>
      <c r="HL23" s="15" t="s">
        <v>685</v>
      </c>
      <c r="HM23" s="15" t="s">
        <v>686</v>
      </c>
      <c r="HN23" s="15">
        <v>1</v>
      </c>
      <c r="HO23" s="15">
        <v>0</v>
      </c>
      <c r="HP23" s="15">
        <v>1</v>
      </c>
      <c r="HQ23" s="15" t="s">
        <v>273</v>
      </c>
      <c r="HR23" s="15">
        <v>1</v>
      </c>
      <c r="HS23" s="15" t="s">
        <v>687</v>
      </c>
      <c r="HT23" s="15">
        <v>0</v>
      </c>
      <c r="HU23" s="15">
        <v>0</v>
      </c>
      <c r="HV23" s="15">
        <v>1</v>
      </c>
      <c r="HW23" s="15">
        <v>0</v>
      </c>
      <c r="HX23" s="15">
        <v>0</v>
      </c>
      <c r="HY23" s="15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1</v>
      </c>
      <c r="IE23" s="15">
        <v>0</v>
      </c>
      <c r="IF23" s="15">
        <v>4</v>
      </c>
      <c r="IG23" s="15">
        <v>0</v>
      </c>
      <c r="IH23" s="15" t="s">
        <v>688</v>
      </c>
      <c r="II23" s="15">
        <v>0</v>
      </c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46">
        <v>16495</v>
      </c>
      <c r="IZ23" s="7">
        <v>332.32035599999995</v>
      </c>
      <c r="JA23" s="46">
        <v>8671</v>
      </c>
      <c r="JB23" s="7">
        <v>60.713878000000001</v>
      </c>
      <c r="JC23" s="46">
        <v>2</v>
      </c>
      <c r="JD23" s="46">
        <v>1</v>
      </c>
      <c r="JE23" s="46">
        <v>11</v>
      </c>
      <c r="JF23" s="46">
        <v>5</v>
      </c>
      <c r="JG23" s="46">
        <v>5</v>
      </c>
      <c r="JH23" s="46">
        <v>10</v>
      </c>
      <c r="JI23" s="46">
        <v>0</v>
      </c>
      <c r="JJ23" s="46">
        <v>45.454545454545453</v>
      </c>
      <c r="JK23" s="46">
        <v>45.928754361348844</v>
      </c>
      <c r="JL23" s="46">
        <v>90.909090909090907</v>
      </c>
      <c r="JM23" s="46">
        <v>86.728271319016045</v>
      </c>
      <c r="JN23" s="34">
        <f t="shared" si="27"/>
        <v>10</v>
      </c>
      <c r="JO23" s="30">
        <v>0</v>
      </c>
      <c r="JP23" s="36">
        <v>2</v>
      </c>
      <c r="JQ23" s="33">
        <f t="shared" si="64"/>
        <v>2</v>
      </c>
      <c r="JR23" s="35">
        <f t="shared" si="30"/>
        <v>0</v>
      </c>
      <c r="JS23" s="37">
        <f t="shared" si="65"/>
        <v>10</v>
      </c>
      <c r="JT23" s="39">
        <v>86.728271319016045</v>
      </c>
      <c r="JU23" s="39">
        <f t="shared" si="66"/>
        <v>86.728271319016045</v>
      </c>
      <c r="JV23" s="41">
        <f t="shared" si="67"/>
        <v>0</v>
      </c>
      <c r="JW23" s="37">
        <f t="shared" si="68"/>
        <v>11</v>
      </c>
      <c r="JX23" s="38">
        <v>5</v>
      </c>
      <c r="JY23" s="36">
        <v>3</v>
      </c>
      <c r="JZ23" s="52">
        <f t="shared" si="69"/>
        <v>4.5</v>
      </c>
      <c r="KA23" s="36">
        <f t="shared" si="70"/>
        <v>0</v>
      </c>
      <c r="KB23" s="51">
        <f>FL23/FJ23*100</f>
        <v>0</v>
      </c>
    </row>
    <row r="24" spans="1:288" s="8" customFormat="1" ht="63.75" x14ac:dyDescent="0.25">
      <c r="A24" s="4">
        <v>8121</v>
      </c>
      <c r="B24" s="15" t="s">
        <v>276</v>
      </c>
      <c r="C24" s="15" t="s">
        <v>689</v>
      </c>
      <c r="D24" s="15" t="s">
        <v>690</v>
      </c>
      <c r="E24" s="19">
        <v>160</v>
      </c>
      <c r="F24" s="15" t="s">
        <v>691</v>
      </c>
      <c r="G24" s="15">
        <v>73961</v>
      </c>
      <c r="H24" s="15" t="s">
        <v>692</v>
      </c>
      <c r="I24" s="15" t="s">
        <v>693</v>
      </c>
      <c r="J24" s="15" t="s">
        <v>694</v>
      </c>
      <c r="K24" s="15" t="s">
        <v>695</v>
      </c>
      <c r="L24" s="15" t="s">
        <v>224</v>
      </c>
      <c r="M24" s="15" t="s">
        <v>208</v>
      </c>
      <c r="N24" s="15">
        <v>558306225</v>
      </c>
      <c r="O24" s="15" t="s">
        <v>696</v>
      </c>
      <c r="P24" s="15" t="s">
        <v>697</v>
      </c>
      <c r="Q24" s="15" t="s">
        <v>698</v>
      </c>
      <c r="R24" s="15" t="s">
        <v>243</v>
      </c>
      <c r="S24" s="15" t="s">
        <v>208</v>
      </c>
      <c r="T24" s="15">
        <v>558306224</v>
      </c>
      <c r="U24" s="15" t="s">
        <v>699</v>
      </c>
      <c r="V24" s="15"/>
      <c r="W24" s="15"/>
      <c r="X24" s="15"/>
      <c r="Y24" s="15"/>
      <c r="Z24" s="15"/>
      <c r="AA24" s="15"/>
      <c r="AB24" s="15" t="s">
        <v>695</v>
      </c>
      <c r="AC24" s="15" t="s">
        <v>224</v>
      </c>
      <c r="AD24" s="15" t="s">
        <v>208</v>
      </c>
      <c r="AE24" s="15">
        <v>558306225</v>
      </c>
      <c r="AF24" s="15" t="s">
        <v>696</v>
      </c>
      <c r="AG24" s="26" t="s">
        <v>774</v>
      </c>
      <c r="AH24" s="15">
        <v>5</v>
      </c>
      <c r="AI24" s="15">
        <v>1</v>
      </c>
      <c r="AJ24" s="20">
        <f t="shared" si="39"/>
        <v>6</v>
      </c>
      <c r="AK24" s="15">
        <v>0</v>
      </c>
      <c r="AL24" s="20">
        <f t="shared" si="40"/>
        <v>6</v>
      </c>
      <c r="AM24" s="15">
        <v>5</v>
      </c>
      <c r="AN24" s="26">
        <v>5</v>
      </c>
      <c r="AO24" s="15">
        <v>1</v>
      </c>
      <c r="AP24" s="26">
        <v>1</v>
      </c>
      <c r="AQ24" s="20">
        <f t="shared" si="73"/>
        <v>6</v>
      </c>
      <c r="AR24" s="26">
        <f t="shared" si="74"/>
        <v>6</v>
      </c>
      <c r="AS24" s="15">
        <v>0</v>
      </c>
      <c r="AT24" s="15">
        <v>0</v>
      </c>
      <c r="AU24" s="20">
        <f t="shared" si="41"/>
        <v>6</v>
      </c>
      <c r="AV24" s="26">
        <f t="shared" si="42"/>
        <v>6</v>
      </c>
      <c r="AW24" s="15">
        <v>0</v>
      </c>
      <c r="AX24" s="15">
        <v>1</v>
      </c>
      <c r="AY24" s="15">
        <v>1</v>
      </c>
      <c r="AZ24" s="15">
        <v>3</v>
      </c>
      <c r="BA24" s="20">
        <f t="shared" si="43"/>
        <v>5</v>
      </c>
      <c r="BB24" s="15">
        <v>0</v>
      </c>
      <c r="BC24" s="15">
        <v>0</v>
      </c>
      <c r="BD24" s="15">
        <v>0</v>
      </c>
      <c r="BE24" s="15">
        <v>1</v>
      </c>
      <c r="BF24" s="15">
        <v>5</v>
      </c>
      <c r="BG24" s="15">
        <v>0</v>
      </c>
      <c r="BH24" s="15">
        <v>0</v>
      </c>
      <c r="BI24" s="15">
        <v>4</v>
      </c>
      <c r="BJ24" s="15">
        <v>1</v>
      </c>
      <c r="BK24" s="15">
        <v>1</v>
      </c>
      <c r="BL24" s="15">
        <v>0</v>
      </c>
      <c r="BM24" s="15">
        <v>0</v>
      </c>
      <c r="BN24" s="15">
        <v>1</v>
      </c>
      <c r="BO24" s="15">
        <v>4</v>
      </c>
      <c r="BP24" s="15">
        <v>1</v>
      </c>
      <c r="BQ24" s="15">
        <v>0</v>
      </c>
      <c r="BR24" s="15">
        <v>1</v>
      </c>
      <c r="BS24" s="15">
        <v>0</v>
      </c>
      <c r="BT24" s="15">
        <v>2</v>
      </c>
      <c r="BU24" s="15">
        <v>1</v>
      </c>
      <c r="BV24" s="15">
        <v>1</v>
      </c>
      <c r="BW24" s="15">
        <v>1</v>
      </c>
      <c r="BX24" s="15">
        <v>1</v>
      </c>
      <c r="BY24" s="15">
        <v>1</v>
      </c>
      <c r="BZ24" s="15">
        <v>0</v>
      </c>
      <c r="CA24" s="15">
        <v>2</v>
      </c>
      <c r="CB24" s="15">
        <v>1</v>
      </c>
      <c r="CC24" s="15">
        <v>1</v>
      </c>
      <c r="CD24" s="15">
        <v>1</v>
      </c>
      <c r="CE24" s="15">
        <v>1.5</v>
      </c>
      <c r="CF24" s="15">
        <v>2.5</v>
      </c>
      <c r="CG24" s="15">
        <v>2.5</v>
      </c>
      <c r="CH24" s="15">
        <v>2.5</v>
      </c>
      <c r="CI24" s="15">
        <v>1</v>
      </c>
      <c r="CJ24" s="15">
        <v>1</v>
      </c>
      <c r="CK24" s="15" t="s">
        <v>700</v>
      </c>
      <c r="CL24" s="15">
        <v>0.1</v>
      </c>
      <c r="CM24" s="15">
        <v>0</v>
      </c>
      <c r="CN24" s="15">
        <v>0</v>
      </c>
      <c r="CO24" s="15">
        <v>1</v>
      </c>
      <c r="CP24" s="15">
        <v>5</v>
      </c>
      <c r="CQ24" s="15">
        <v>1</v>
      </c>
      <c r="CR24" s="15" t="s">
        <v>701</v>
      </c>
      <c r="CS24" s="15">
        <v>0</v>
      </c>
      <c r="CT24" s="15">
        <v>0</v>
      </c>
      <c r="CU24" s="15">
        <v>0</v>
      </c>
      <c r="CV24" s="15">
        <v>1.1000000000000001</v>
      </c>
      <c r="CW24" s="15">
        <v>0.25</v>
      </c>
      <c r="CX24" s="15">
        <v>0</v>
      </c>
      <c r="CY24" s="26">
        <f t="shared" si="44"/>
        <v>13.2</v>
      </c>
      <c r="CZ24" s="26">
        <f t="shared" si="72"/>
        <v>6.25</v>
      </c>
      <c r="DA24" s="26">
        <f t="shared" si="45"/>
        <v>19.45</v>
      </c>
      <c r="DB24" s="26">
        <f t="shared" si="46"/>
        <v>19.45</v>
      </c>
      <c r="DC24" s="15">
        <v>1</v>
      </c>
      <c r="DD24" s="15">
        <v>1</v>
      </c>
      <c r="DE24" s="15" t="s">
        <v>702</v>
      </c>
      <c r="DF24" s="15">
        <v>0</v>
      </c>
      <c r="DG24" s="15">
        <v>0</v>
      </c>
      <c r="DH24" s="15"/>
      <c r="DI24" s="15" t="s">
        <v>703</v>
      </c>
      <c r="DJ24" s="15" t="s">
        <v>738</v>
      </c>
      <c r="DK24" s="15"/>
      <c r="DL24" s="15">
        <v>0</v>
      </c>
      <c r="DM24" s="15">
        <v>0</v>
      </c>
      <c r="DN24" s="15"/>
      <c r="DO24" s="15">
        <v>1</v>
      </c>
      <c r="DP24" s="15">
        <v>1</v>
      </c>
      <c r="DQ24" s="15"/>
      <c r="DR24" s="15">
        <v>0</v>
      </c>
      <c r="DS24" s="15">
        <v>0</v>
      </c>
      <c r="DT24" s="15">
        <v>0</v>
      </c>
      <c r="DU24" s="15">
        <v>0</v>
      </c>
      <c r="DV24" s="15">
        <v>0</v>
      </c>
      <c r="DW24" s="15">
        <v>0</v>
      </c>
      <c r="DX24" s="20">
        <f t="shared" si="47"/>
        <v>0</v>
      </c>
      <c r="DY24" s="20">
        <f t="shared" si="48"/>
        <v>0</v>
      </c>
      <c r="DZ24" s="20">
        <f t="shared" si="49"/>
        <v>0</v>
      </c>
      <c r="EA24" s="15">
        <v>1</v>
      </c>
      <c r="EB24" s="15">
        <v>0</v>
      </c>
      <c r="EC24" s="15">
        <v>0</v>
      </c>
      <c r="ED24" s="15">
        <v>3</v>
      </c>
      <c r="EE24" s="15">
        <v>0</v>
      </c>
      <c r="EF24" s="15">
        <v>0</v>
      </c>
      <c r="EG24" s="20">
        <f t="shared" si="50"/>
        <v>4</v>
      </c>
      <c r="EH24" s="20">
        <f t="shared" si="51"/>
        <v>0</v>
      </c>
      <c r="EI24" s="20">
        <f t="shared" si="52"/>
        <v>0</v>
      </c>
      <c r="EJ24" s="20">
        <f t="shared" si="53"/>
        <v>4</v>
      </c>
      <c r="EK24" s="20">
        <f t="shared" si="54"/>
        <v>0</v>
      </c>
      <c r="EL24" s="20">
        <f t="shared" si="55"/>
        <v>0</v>
      </c>
      <c r="EM24" s="15">
        <v>0</v>
      </c>
      <c r="EN24" s="15">
        <v>0</v>
      </c>
      <c r="EO24" s="15">
        <v>2</v>
      </c>
      <c r="EP24" s="15">
        <v>0</v>
      </c>
      <c r="EQ24" s="20">
        <f t="shared" si="56"/>
        <v>2</v>
      </c>
      <c r="ER24" s="20">
        <f t="shared" si="57"/>
        <v>0</v>
      </c>
      <c r="ES24" s="15">
        <v>0</v>
      </c>
      <c r="ET24" s="15">
        <v>0</v>
      </c>
      <c r="EU24" s="15">
        <v>1</v>
      </c>
      <c r="EV24" s="15">
        <v>0</v>
      </c>
      <c r="EW24" s="20">
        <f t="shared" si="58"/>
        <v>1</v>
      </c>
      <c r="EX24" s="20">
        <f t="shared" si="59"/>
        <v>0</v>
      </c>
      <c r="EY24" s="20">
        <f t="shared" si="60"/>
        <v>3</v>
      </c>
      <c r="EZ24" s="20">
        <f t="shared" si="61"/>
        <v>0</v>
      </c>
      <c r="FA24" s="15">
        <v>0</v>
      </c>
      <c r="FB24" s="15">
        <v>0</v>
      </c>
      <c r="FC24" s="20">
        <f t="shared" si="62"/>
        <v>0</v>
      </c>
      <c r="FD24" s="15">
        <v>1</v>
      </c>
      <c r="FE24" s="15">
        <v>1</v>
      </c>
      <c r="FF24" s="15">
        <v>0</v>
      </c>
      <c r="FG24" s="15">
        <v>0</v>
      </c>
      <c r="FH24" s="15">
        <v>0</v>
      </c>
      <c r="FI24" s="15">
        <v>0</v>
      </c>
      <c r="FJ24" s="15">
        <v>4</v>
      </c>
      <c r="FK24" s="15">
        <v>365</v>
      </c>
      <c r="FL24" s="15">
        <v>0</v>
      </c>
      <c r="FM24" s="15">
        <v>0</v>
      </c>
      <c r="FN24" s="15">
        <v>0</v>
      </c>
      <c r="FO24" s="15">
        <v>1</v>
      </c>
      <c r="FP24" s="15">
        <v>0</v>
      </c>
      <c r="FQ24" s="15">
        <v>297</v>
      </c>
      <c r="FR24" s="15">
        <v>3</v>
      </c>
      <c r="FS24" s="20">
        <f t="shared" si="63"/>
        <v>7</v>
      </c>
      <c r="FT24" s="15">
        <v>0</v>
      </c>
      <c r="FU24" s="15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5">
        <v>0</v>
      </c>
      <c r="GB24" s="15">
        <v>0</v>
      </c>
      <c r="GC24" s="15">
        <v>0</v>
      </c>
      <c r="GD24" s="15">
        <v>0</v>
      </c>
      <c r="GE24" s="15">
        <v>0</v>
      </c>
      <c r="GF24" s="15">
        <v>0</v>
      </c>
      <c r="GG24" s="15">
        <v>0</v>
      </c>
      <c r="GH24" s="15">
        <v>0</v>
      </c>
      <c r="GI24" s="15">
        <v>0</v>
      </c>
      <c r="GJ24" s="15">
        <v>0</v>
      </c>
      <c r="GK24" s="15">
        <v>0</v>
      </c>
      <c r="GL24" s="15">
        <v>0</v>
      </c>
      <c r="GM24" s="15">
        <v>0</v>
      </c>
      <c r="GN24" s="15">
        <v>1</v>
      </c>
      <c r="GO24" s="15">
        <v>1</v>
      </c>
      <c r="GP24" s="15">
        <v>0</v>
      </c>
      <c r="GQ24" s="15">
        <v>0</v>
      </c>
      <c r="GR24" s="15">
        <v>0</v>
      </c>
      <c r="GS24" s="15">
        <v>0</v>
      </c>
      <c r="GT24" s="15">
        <v>0</v>
      </c>
      <c r="GU24" s="15">
        <v>0</v>
      </c>
      <c r="GV24" s="15">
        <v>0</v>
      </c>
      <c r="GW24" s="15">
        <v>0</v>
      </c>
      <c r="GX24" s="15">
        <v>2</v>
      </c>
      <c r="GY24" s="15" t="s">
        <v>704</v>
      </c>
      <c r="GZ24" s="15" t="s">
        <v>705</v>
      </c>
      <c r="HA24" s="15">
        <v>2</v>
      </c>
      <c r="HB24" s="15" t="s">
        <v>706</v>
      </c>
      <c r="HC24" s="15" t="s">
        <v>707</v>
      </c>
      <c r="HD24" s="15" t="s">
        <v>708</v>
      </c>
      <c r="HE24" s="15">
        <v>1</v>
      </c>
      <c r="HF24" s="15">
        <v>1</v>
      </c>
      <c r="HG24" s="15">
        <v>1</v>
      </c>
      <c r="HH24" s="15">
        <v>0</v>
      </c>
      <c r="HI24" s="15">
        <v>0</v>
      </c>
      <c r="HJ24" s="15">
        <v>2</v>
      </c>
      <c r="HK24" s="15" t="s">
        <v>709</v>
      </c>
      <c r="HL24" s="15">
        <v>0</v>
      </c>
      <c r="HM24" s="15" t="s">
        <v>710</v>
      </c>
      <c r="HN24" s="15">
        <v>1</v>
      </c>
      <c r="HO24" s="15" t="s">
        <v>711</v>
      </c>
      <c r="HP24" s="15">
        <v>0</v>
      </c>
      <c r="HQ24" s="15">
        <v>0</v>
      </c>
      <c r="HR24" s="15">
        <v>2</v>
      </c>
      <c r="HS24" s="15"/>
      <c r="HT24" s="15">
        <v>0</v>
      </c>
      <c r="HU24" s="15">
        <v>0</v>
      </c>
      <c r="HV24" s="15">
        <v>1</v>
      </c>
      <c r="HW24" s="15">
        <v>0</v>
      </c>
      <c r="HX24" s="15">
        <v>0</v>
      </c>
      <c r="HY24" s="15">
        <v>0</v>
      </c>
      <c r="HZ24" s="15">
        <v>2</v>
      </c>
      <c r="IA24" s="15" t="s">
        <v>742</v>
      </c>
      <c r="IB24" s="15">
        <v>0</v>
      </c>
      <c r="IC24" s="15">
        <v>0</v>
      </c>
      <c r="ID24" s="15">
        <v>1</v>
      </c>
      <c r="IE24" s="15">
        <v>0</v>
      </c>
      <c r="IF24" s="15">
        <v>0</v>
      </c>
      <c r="IG24" s="15">
        <v>0</v>
      </c>
      <c r="IH24" s="15" t="s">
        <v>712</v>
      </c>
      <c r="II24" s="15">
        <v>0</v>
      </c>
      <c r="IJ24" s="15">
        <v>55000</v>
      </c>
      <c r="IK24" s="15">
        <v>235</v>
      </c>
      <c r="IL24" s="15">
        <v>37460</v>
      </c>
      <c r="IM24" s="15">
        <v>86</v>
      </c>
      <c r="IN24" s="15">
        <v>4</v>
      </c>
      <c r="IO24" s="15">
        <v>1</v>
      </c>
      <c r="IP24" s="15">
        <v>12</v>
      </c>
      <c r="IQ24" s="15">
        <v>4</v>
      </c>
      <c r="IR24" s="15">
        <v>8</v>
      </c>
      <c r="IS24" s="15">
        <v>12</v>
      </c>
      <c r="IT24" s="15">
        <v>0</v>
      </c>
      <c r="IU24" s="25">
        <v>40969</v>
      </c>
      <c r="IV24" s="15">
        <v>56</v>
      </c>
      <c r="IW24" s="22">
        <v>1</v>
      </c>
      <c r="IX24" s="22">
        <v>1</v>
      </c>
      <c r="IY24" s="46">
        <v>55751</v>
      </c>
      <c r="IZ24" s="7">
        <v>234.632339</v>
      </c>
      <c r="JA24" s="46">
        <v>37200</v>
      </c>
      <c r="JB24" s="7">
        <v>85.366429000000011</v>
      </c>
      <c r="JC24" s="46">
        <v>4</v>
      </c>
      <c r="JD24" s="46">
        <v>1</v>
      </c>
      <c r="JE24" s="46">
        <v>12</v>
      </c>
      <c r="JF24" s="46">
        <v>3</v>
      </c>
      <c r="JG24" s="46">
        <v>9</v>
      </c>
      <c r="JH24" s="46">
        <v>12</v>
      </c>
      <c r="JI24" s="46">
        <v>0</v>
      </c>
      <c r="JJ24" s="46">
        <v>25</v>
      </c>
      <c r="JK24" s="46">
        <v>20.614421782668245</v>
      </c>
      <c r="JL24" s="46">
        <v>100</v>
      </c>
      <c r="JM24" s="46">
        <v>99.996062350126437</v>
      </c>
      <c r="JN24" s="34">
        <f t="shared" si="27"/>
        <v>2.8</v>
      </c>
      <c r="JO24" s="30">
        <f>EL24/CG24</f>
        <v>0</v>
      </c>
      <c r="JP24" s="36">
        <v>6</v>
      </c>
      <c r="JQ24" s="33">
        <f t="shared" si="64"/>
        <v>6</v>
      </c>
      <c r="JR24" s="35">
        <f t="shared" si="30"/>
        <v>0</v>
      </c>
      <c r="JS24" s="37">
        <f t="shared" si="65"/>
        <v>12</v>
      </c>
      <c r="JT24" s="39">
        <v>99.996062350126437</v>
      </c>
      <c r="JU24" s="39">
        <f t="shared" si="66"/>
        <v>99.996062350126437</v>
      </c>
      <c r="JV24" s="41">
        <f t="shared" si="67"/>
        <v>0</v>
      </c>
      <c r="JW24" s="37">
        <f t="shared" si="68"/>
        <v>12</v>
      </c>
      <c r="JX24" s="38">
        <v>5</v>
      </c>
      <c r="JY24" s="36">
        <v>4</v>
      </c>
      <c r="JZ24" s="52">
        <f t="shared" si="69"/>
        <v>1.1666666666666667</v>
      </c>
      <c r="KA24" s="36">
        <f t="shared" si="70"/>
        <v>0</v>
      </c>
      <c r="KB24" s="51">
        <f>FL24/FJ24*100</f>
        <v>0</v>
      </c>
    </row>
    <row r="25" spans="1:288" s="8" customFormat="1" ht="89.25" x14ac:dyDescent="0.25">
      <c r="A25" s="4">
        <v>8122</v>
      </c>
      <c r="B25" s="15" t="s">
        <v>276</v>
      </c>
      <c r="C25" s="15" t="s">
        <v>713</v>
      </c>
      <c r="D25" s="15" t="s">
        <v>714</v>
      </c>
      <c r="E25" s="19">
        <v>7</v>
      </c>
      <c r="F25" s="15" t="s">
        <v>715</v>
      </c>
      <c r="G25" s="15">
        <v>74901</v>
      </c>
      <c r="H25" s="15" t="s">
        <v>716</v>
      </c>
      <c r="I25" s="15" t="s">
        <v>717</v>
      </c>
      <c r="J25" s="15" t="s">
        <v>210</v>
      </c>
      <c r="K25" s="15" t="s">
        <v>718</v>
      </c>
      <c r="L25" s="15" t="s">
        <v>251</v>
      </c>
      <c r="M25" s="15" t="s">
        <v>208</v>
      </c>
      <c r="N25" s="15">
        <v>556312260</v>
      </c>
      <c r="O25" s="15" t="s">
        <v>719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 t="s">
        <v>718</v>
      </c>
      <c r="AC25" s="15" t="s">
        <v>251</v>
      </c>
      <c r="AD25" s="15" t="s">
        <v>208</v>
      </c>
      <c r="AE25" s="15">
        <v>556312260</v>
      </c>
      <c r="AF25" s="15" t="s">
        <v>719</v>
      </c>
      <c r="AG25" s="26" t="s">
        <v>774</v>
      </c>
      <c r="AH25" s="15">
        <v>1</v>
      </c>
      <c r="AI25" s="15">
        <v>1</v>
      </c>
      <c r="AJ25" s="20">
        <f t="shared" si="39"/>
        <v>2</v>
      </c>
      <c r="AK25" s="15">
        <v>0</v>
      </c>
      <c r="AL25" s="20">
        <f t="shared" si="40"/>
        <v>2</v>
      </c>
      <c r="AM25" s="15">
        <v>1.5</v>
      </c>
      <c r="AN25" s="27">
        <v>0.8</v>
      </c>
      <c r="AO25" s="15">
        <v>0</v>
      </c>
      <c r="AP25" s="26">
        <v>0.7</v>
      </c>
      <c r="AQ25" s="20">
        <f t="shared" si="73"/>
        <v>1.5</v>
      </c>
      <c r="AR25" s="26">
        <f t="shared" si="74"/>
        <v>1.5</v>
      </c>
      <c r="AS25" s="15">
        <v>0</v>
      </c>
      <c r="AT25" s="15">
        <v>0</v>
      </c>
      <c r="AU25" s="20">
        <f t="shared" si="41"/>
        <v>1.5</v>
      </c>
      <c r="AV25" s="26">
        <f t="shared" si="42"/>
        <v>1.5</v>
      </c>
      <c r="AW25" s="15">
        <v>0</v>
      </c>
      <c r="AX25" s="15">
        <v>0</v>
      </c>
      <c r="AY25" s="15">
        <v>1</v>
      </c>
      <c r="AZ25" s="15">
        <v>0</v>
      </c>
      <c r="BA25" s="20">
        <f t="shared" si="43"/>
        <v>1</v>
      </c>
      <c r="BB25" s="15">
        <v>0</v>
      </c>
      <c r="BC25" s="15">
        <v>1</v>
      </c>
      <c r="BD25" s="15">
        <v>0</v>
      </c>
      <c r="BE25" s="15">
        <v>0</v>
      </c>
      <c r="BF25" s="15">
        <v>1</v>
      </c>
      <c r="BG25" s="15">
        <v>0</v>
      </c>
      <c r="BH25" s="15">
        <v>0</v>
      </c>
      <c r="BI25" s="15">
        <v>1</v>
      </c>
      <c r="BJ25" s="15">
        <v>1</v>
      </c>
      <c r="BK25" s="15">
        <v>0</v>
      </c>
      <c r="BL25" s="15">
        <v>0</v>
      </c>
      <c r="BM25" s="15">
        <v>0</v>
      </c>
      <c r="BN25" s="15">
        <v>0</v>
      </c>
      <c r="BO25" s="15">
        <v>1</v>
      </c>
      <c r="BP25" s="15">
        <v>1</v>
      </c>
      <c r="BQ25" s="15">
        <v>0</v>
      </c>
      <c r="BR25" s="15">
        <v>1</v>
      </c>
      <c r="BS25" s="15">
        <v>0</v>
      </c>
      <c r="BT25" s="15">
        <v>3</v>
      </c>
      <c r="BU25" s="15">
        <v>1</v>
      </c>
      <c r="BV25" s="15">
        <v>0</v>
      </c>
      <c r="BW25" s="15">
        <v>1</v>
      </c>
      <c r="BX25" s="15">
        <v>0</v>
      </c>
      <c r="BY25" s="15">
        <v>1</v>
      </c>
      <c r="BZ25" s="15">
        <v>0</v>
      </c>
      <c r="CA25" s="15">
        <v>0.3</v>
      </c>
      <c r="CB25" s="15">
        <v>1</v>
      </c>
      <c r="CC25" s="15">
        <v>1</v>
      </c>
      <c r="CD25" s="15">
        <v>1</v>
      </c>
      <c r="CE25" s="15">
        <v>0.5</v>
      </c>
      <c r="CF25" s="15">
        <v>1</v>
      </c>
      <c r="CG25" s="15">
        <v>1</v>
      </c>
      <c r="CH25" s="15">
        <v>1</v>
      </c>
      <c r="CI25" s="15">
        <v>1</v>
      </c>
      <c r="CJ25" s="15">
        <v>0</v>
      </c>
      <c r="CK25" s="15">
        <v>0</v>
      </c>
      <c r="CL25" s="15">
        <v>1</v>
      </c>
      <c r="CM25" s="15">
        <v>0</v>
      </c>
      <c r="CN25" s="15">
        <v>0</v>
      </c>
      <c r="CO25" s="15">
        <v>0.1</v>
      </c>
      <c r="CP25" s="15">
        <v>0</v>
      </c>
      <c r="CQ25" s="15">
        <v>0</v>
      </c>
      <c r="CR25" s="15"/>
      <c r="CS25" s="15">
        <v>0</v>
      </c>
      <c r="CT25" s="15">
        <v>0</v>
      </c>
      <c r="CU25" s="15">
        <v>0</v>
      </c>
      <c r="CV25" s="15">
        <v>0.2</v>
      </c>
      <c r="CW25" s="15">
        <v>0</v>
      </c>
      <c r="CX25" s="15">
        <v>0</v>
      </c>
      <c r="CY25" s="26">
        <f t="shared" si="44"/>
        <v>5.8</v>
      </c>
      <c r="CZ25" s="26">
        <f t="shared" si="72"/>
        <v>0</v>
      </c>
      <c r="DA25" s="26">
        <f t="shared" si="45"/>
        <v>5.8</v>
      </c>
      <c r="DB25" s="26">
        <f t="shared" si="46"/>
        <v>5.8</v>
      </c>
      <c r="DC25" s="15">
        <v>1</v>
      </c>
      <c r="DD25" s="15">
        <v>12</v>
      </c>
      <c r="DE25" s="15" t="s">
        <v>720</v>
      </c>
      <c r="DF25" s="15">
        <v>0</v>
      </c>
      <c r="DG25" s="15">
        <v>0</v>
      </c>
      <c r="DH25" s="15"/>
      <c r="DI25" s="15" t="s">
        <v>721</v>
      </c>
      <c r="DJ25" s="15" t="s">
        <v>738</v>
      </c>
      <c r="DK25" s="15"/>
      <c r="DL25" s="15">
        <v>0</v>
      </c>
      <c r="DM25" s="15">
        <v>0</v>
      </c>
      <c r="DN25" s="15"/>
      <c r="DO25" s="15">
        <v>2</v>
      </c>
      <c r="DP25" s="15">
        <v>2</v>
      </c>
      <c r="DQ25" s="15" t="s">
        <v>722</v>
      </c>
      <c r="DR25" s="15">
        <v>0</v>
      </c>
      <c r="DS25" s="15">
        <v>0</v>
      </c>
      <c r="DT25" s="15">
        <v>0</v>
      </c>
      <c r="DU25" s="15">
        <v>5</v>
      </c>
      <c r="DV25" s="15">
        <v>0</v>
      </c>
      <c r="DW25" s="15">
        <v>0</v>
      </c>
      <c r="DX25" s="20">
        <f t="shared" si="47"/>
        <v>5</v>
      </c>
      <c r="DY25" s="20">
        <f t="shared" si="48"/>
        <v>0</v>
      </c>
      <c r="DZ25" s="20">
        <f t="shared" si="49"/>
        <v>0</v>
      </c>
      <c r="EA25" s="15">
        <v>1</v>
      </c>
      <c r="EB25" s="15">
        <v>0</v>
      </c>
      <c r="EC25" s="15">
        <v>0</v>
      </c>
      <c r="ED25" s="15">
        <v>2</v>
      </c>
      <c r="EE25" s="15">
        <v>0</v>
      </c>
      <c r="EF25" s="15">
        <v>0</v>
      </c>
      <c r="EG25" s="20">
        <f t="shared" si="50"/>
        <v>3</v>
      </c>
      <c r="EH25" s="20">
        <f t="shared" si="51"/>
        <v>0</v>
      </c>
      <c r="EI25" s="20">
        <f t="shared" si="52"/>
        <v>0</v>
      </c>
      <c r="EJ25" s="20">
        <f t="shared" si="53"/>
        <v>8</v>
      </c>
      <c r="EK25" s="20">
        <f t="shared" si="54"/>
        <v>0</v>
      </c>
      <c r="EL25" s="20">
        <f t="shared" si="55"/>
        <v>0</v>
      </c>
      <c r="EM25" s="15">
        <v>1</v>
      </c>
      <c r="EN25" s="15">
        <v>0</v>
      </c>
      <c r="EO25" s="15">
        <v>2</v>
      </c>
      <c r="EP25" s="15">
        <v>0</v>
      </c>
      <c r="EQ25" s="20">
        <f t="shared" si="56"/>
        <v>3</v>
      </c>
      <c r="ER25" s="20">
        <f t="shared" si="57"/>
        <v>0</v>
      </c>
      <c r="ES25" s="15">
        <v>2</v>
      </c>
      <c r="ET25" s="15">
        <v>0</v>
      </c>
      <c r="EU25" s="15">
        <v>10</v>
      </c>
      <c r="EV25" s="15">
        <v>0</v>
      </c>
      <c r="EW25" s="20">
        <f t="shared" si="58"/>
        <v>12</v>
      </c>
      <c r="EX25" s="20">
        <f t="shared" si="59"/>
        <v>0</v>
      </c>
      <c r="EY25" s="20">
        <f t="shared" si="60"/>
        <v>15</v>
      </c>
      <c r="EZ25" s="20">
        <f t="shared" si="61"/>
        <v>0</v>
      </c>
      <c r="FA25" s="15">
        <v>0</v>
      </c>
      <c r="FB25" s="15">
        <v>0</v>
      </c>
      <c r="FC25" s="20">
        <f t="shared" si="62"/>
        <v>0</v>
      </c>
      <c r="FD25" s="15">
        <v>0</v>
      </c>
      <c r="FE25" s="15">
        <v>5</v>
      </c>
      <c r="FF25" s="15">
        <v>0</v>
      </c>
      <c r="FG25" s="15">
        <v>0</v>
      </c>
      <c r="FH25" s="15">
        <v>0</v>
      </c>
      <c r="FI25" s="15">
        <v>0</v>
      </c>
      <c r="FJ25" s="15">
        <v>10</v>
      </c>
      <c r="FK25" s="15">
        <v>4</v>
      </c>
      <c r="FL25" s="15">
        <v>0</v>
      </c>
      <c r="FM25" s="15">
        <v>0</v>
      </c>
      <c r="FN25" s="15">
        <v>0</v>
      </c>
      <c r="FO25" s="15">
        <v>0</v>
      </c>
      <c r="FP25" s="15">
        <v>0</v>
      </c>
      <c r="FQ25" s="15">
        <v>144</v>
      </c>
      <c r="FR25" s="15">
        <v>3</v>
      </c>
      <c r="FS25" s="20">
        <f t="shared" si="63"/>
        <v>23</v>
      </c>
      <c r="FT25" s="15">
        <v>0</v>
      </c>
      <c r="FU25" s="15">
        <v>0</v>
      </c>
      <c r="FV25" s="15">
        <v>0</v>
      </c>
      <c r="FW25" s="15">
        <v>0</v>
      </c>
      <c r="FX25" s="15">
        <v>0</v>
      </c>
      <c r="FY25" s="15">
        <v>0</v>
      </c>
      <c r="FZ25" s="15">
        <v>0</v>
      </c>
      <c r="GA25" s="15">
        <v>0</v>
      </c>
      <c r="GB25" s="15">
        <v>0</v>
      </c>
      <c r="GC25" s="15">
        <v>0</v>
      </c>
      <c r="GD25" s="15">
        <v>0</v>
      </c>
      <c r="GE25" s="15">
        <v>0</v>
      </c>
      <c r="GF25" s="15">
        <v>0</v>
      </c>
      <c r="GG25" s="15">
        <v>0</v>
      </c>
      <c r="GH25" s="15">
        <v>0</v>
      </c>
      <c r="GI25" s="15">
        <v>0</v>
      </c>
      <c r="GJ25" s="15">
        <v>0</v>
      </c>
      <c r="GK25" s="15">
        <v>0</v>
      </c>
      <c r="GL25" s="15">
        <v>0</v>
      </c>
      <c r="GM25" s="15">
        <v>0</v>
      </c>
      <c r="GN25" s="15">
        <v>0</v>
      </c>
      <c r="GO25" s="15">
        <v>0</v>
      </c>
      <c r="GP25" s="15">
        <v>0</v>
      </c>
      <c r="GQ25" s="15">
        <v>0</v>
      </c>
      <c r="GR25" s="15">
        <v>0</v>
      </c>
      <c r="GS25" s="15">
        <v>0</v>
      </c>
      <c r="GT25" s="15">
        <v>0</v>
      </c>
      <c r="GU25" s="15">
        <v>0</v>
      </c>
      <c r="GV25" s="15">
        <v>0</v>
      </c>
      <c r="GW25" s="15">
        <v>0</v>
      </c>
      <c r="GX25" s="15">
        <v>3</v>
      </c>
      <c r="GY25" s="15">
        <v>0</v>
      </c>
      <c r="GZ25" s="15" t="s">
        <v>723</v>
      </c>
      <c r="HA25" s="15">
        <v>3</v>
      </c>
      <c r="HB25" s="15">
        <v>0</v>
      </c>
      <c r="HC25" s="15" t="s">
        <v>724</v>
      </c>
      <c r="HD25" s="15" t="s">
        <v>725</v>
      </c>
      <c r="HE25" s="15">
        <v>1</v>
      </c>
      <c r="HF25" s="15">
        <v>1</v>
      </c>
      <c r="HG25" s="15">
        <v>1</v>
      </c>
      <c r="HH25" s="15">
        <v>0</v>
      </c>
      <c r="HI25" s="15">
        <v>0</v>
      </c>
      <c r="HJ25" s="15">
        <v>2</v>
      </c>
      <c r="HK25" s="15">
        <v>0</v>
      </c>
      <c r="HL25" s="15">
        <v>0</v>
      </c>
      <c r="HM25" s="15" t="s">
        <v>726</v>
      </c>
      <c r="HN25" s="15">
        <v>2</v>
      </c>
      <c r="HO25" s="15" t="s">
        <v>727</v>
      </c>
      <c r="HP25" s="15">
        <v>1</v>
      </c>
      <c r="HQ25" s="15" t="s">
        <v>728</v>
      </c>
      <c r="HR25" s="15">
        <v>2</v>
      </c>
      <c r="HS25" s="15"/>
      <c r="HT25" s="15">
        <v>1</v>
      </c>
      <c r="HU25" s="15">
        <v>1</v>
      </c>
      <c r="HV25" s="15">
        <v>1</v>
      </c>
      <c r="HW25" s="15">
        <v>0</v>
      </c>
      <c r="HX25" s="15">
        <v>0</v>
      </c>
      <c r="HY25" s="15">
        <v>0</v>
      </c>
      <c r="HZ25" s="15">
        <v>0</v>
      </c>
      <c r="IA25" s="15">
        <v>0</v>
      </c>
      <c r="IB25" s="15">
        <v>0</v>
      </c>
      <c r="IC25" s="15">
        <v>0</v>
      </c>
      <c r="ID25" s="15">
        <v>0</v>
      </c>
      <c r="IE25" s="15">
        <v>0</v>
      </c>
      <c r="IF25" s="15">
        <v>0</v>
      </c>
      <c r="IG25" s="15">
        <v>0</v>
      </c>
      <c r="IH25" s="15">
        <v>0</v>
      </c>
      <c r="II25" s="15">
        <v>0</v>
      </c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46">
        <v>13970</v>
      </c>
      <c r="IZ25" s="7">
        <v>280.11407100000002</v>
      </c>
      <c r="JA25" s="46">
        <v>6099</v>
      </c>
      <c r="JB25" s="7">
        <v>55.025105000000003</v>
      </c>
      <c r="JC25" s="46">
        <v>2</v>
      </c>
      <c r="JD25" s="46">
        <v>1</v>
      </c>
      <c r="JE25" s="46">
        <v>12</v>
      </c>
      <c r="JF25" s="46"/>
      <c r="JG25" s="46">
        <v>11</v>
      </c>
      <c r="JH25" s="46">
        <v>11</v>
      </c>
      <c r="JI25" s="46">
        <v>0</v>
      </c>
      <c r="JJ25" s="46">
        <v>0</v>
      </c>
      <c r="JK25" s="46">
        <v>0</v>
      </c>
      <c r="JL25" s="46">
        <v>91.666666666666657</v>
      </c>
      <c r="JM25" s="46">
        <v>97.563681476036948</v>
      </c>
      <c r="JN25" s="34">
        <f t="shared" si="27"/>
        <v>23</v>
      </c>
      <c r="JO25" s="30">
        <f>EL25/CG25</f>
        <v>0</v>
      </c>
      <c r="JP25" s="36">
        <v>2</v>
      </c>
      <c r="JQ25" s="33">
        <f t="shared" si="64"/>
        <v>2</v>
      </c>
      <c r="JR25" s="35">
        <f t="shared" si="30"/>
        <v>0</v>
      </c>
      <c r="JS25" s="37">
        <f t="shared" si="65"/>
        <v>11</v>
      </c>
      <c r="JT25" s="39">
        <v>97.563681476036948</v>
      </c>
      <c r="JU25" s="39">
        <f t="shared" si="66"/>
        <v>97.563681476036948</v>
      </c>
      <c r="JV25" s="41">
        <f t="shared" si="67"/>
        <v>0</v>
      </c>
      <c r="JW25" s="37">
        <f t="shared" si="68"/>
        <v>12</v>
      </c>
      <c r="JX25" s="38">
        <v>5</v>
      </c>
      <c r="JY25" s="36">
        <v>1</v>
      </c>
      <c r="JZ25" s="52">
        <f t="shared" si="69"/>
        <v>15.333333333333334</v>
      </c>
      <c r="KA25" s="36">
        <f t="shared" si="70"/>
        <v>0</v>
      </c>
      <c r="KB25" s="51">
        <f>FL25/FJ25*100</f>
        <v>0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2012-09-03T08:18:37Z</dcterms:modified>
</cp:coreProperties>
</file>