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4915" windowHeight="11250" tabRatio="907"/>
  </bookViews>
  <sheets>
    <sheet name="B - Dotazník pro ÚÚP" sheetId="1" r:id="rId1"/>
  </sheets>
  <definedNames>
    <definedName name="_xlnm._FilterDatabase" localSheetId="0" hidden="1">'B - Dotazník pro ÚÚP'!$A$3:$KB$18</definedName>
  </definedNames>
  <calcPr calcId="145621"/>
</workbook>
</file>

<file path=xl/calcChain.xml><?xml version="1.0" encoding="utf-8"?>
<calcChain xmlns="http://schemas.openxmlformats.org/spreadsheetml/2006/main">
  <c r="JW4" i="1" l="1"/>
  <c r="JW5" i="1"/>
  <c r="JW6" i="1"/>
  <c r="JW7" i="1"/>
  <c r="JW8" i="1"/>
  <c r="JW9" i="1"/>
  <c r="JW10" i="1"/>
  <c r="JW11" i="1"/>
  <c r="JW12" i="1"/>
  <c r="JW13" i="1"/>
  <c r="JW14" i="1"/>
  <c r="JW15" i="1"/>
  <c r="JW16" i="1"/>
  <c r="JW17" i="1"/>
  <c r="JW18" i="1"/>
  <c r="JU4" i="1"/>
  <c r="JV4" i="1" s="1"/>
  <c r="JU5" i="1"/>
  <c r="JV5" i="1" s="1"/>
  <c r="JU6" i="1"/>
  <c r="JV6" i="1" s="1"/>
  <c r="JU7" i="1"/>
  <c r="JV7" i="1" s="1"/>
  <c r="JU8" i="1"/>
  <c r="JV8" i="1" s="1"/>
  <c r="JU9" i="1"/>
  <c r="JV9" i="1" s="1"/>
  <c r="JU10" i="1"/>
  <c r="JV10" i="1" s="1"/>
  <c r="JU11" i="1"/>
  <c r="JV11" i="1" s="1"/>
  <c r="JU12" i="1"/>
  <c r="JV12" i="1" s="1"/>
  <c r="JU13" i="1"/>
  <c r="JV13" i="1" s="1"/>
  <c r="JU14" i="1"/>
  <c r="JV14" i="1" s="1"/>
  <c r="JU15" i="1"/>
  <c r="JV15" i="1" s="1"/>
  <c r="JU16" i="1"/>
  <c r="JV16" i="1" s="1"/>
  <c r="JU17" i="1"/>
  <c r="JV17" i="1" s="1"/>
  <c r="JU18" i="1"/>
  <c r="JV18" i="1" s="1"/>
  <c r="JQ4" i="1"/>
  <c r="JR4" i="1" s="1"/>
  <c r="JQ5" i="1"/>
  <c r="JR5" i="1" s="1"/>
  <c r="JQ6" i="1"/>
  <c r="JR6" i="1" s="1"/>
  <c r="JQ7" i="1"/>
  <c r="JR7" i="1" s="1"/>
  <c r="JQ8" i="1"/>
  <c r="JR8" i="1" s="1"/>
  <c r="JQ9" i="1"/>
  <c r="JR9" i="1" s="1"/>
  <c r="JQ10" i="1"/>
  <c r="JR10" i="1" s="1"/>
  <c r="JQ11" i="1"/>
  <c r="JR11" i="1" s="1"/>
  <c r="JQ12" i="1"/>
  <c r="JR12" i="1" s="1"/>
  <c r="JQ13" i="1"/>
  <c r="JR13" i="1" s="1"/>
  <c r="JQ14" i="1"/>
  <c r="JR14" i="1" s="1"/>
  <c r="JQ15" i="1"/>
  <c r="JR15" i="1" s="1"/>
  <c r="JQ16" i="1"/>
  <c r="JR16" i="1" s="1"/>
  <c r="JQ17" i="1"/>
  <c r="JR17" i="1" s="1"/>
  <c r="JQ18" i="1"/>
  <c r="JR18" i="1" s="1"/>
  <c r="JS4" i="1"/>
  <c r="JS5" i="1"/>
  <c r="JS6" i="1"/>
  <c r="JS7" i="1"/>
  <c r="JS8" i="1"/>
  <c r="JS9" i="1"/>
  <c r="JS10" i="1"/>
  <c r="JS11" i="1"/>
  <c r="JS12" i="1"/>
  <c r="JS13" i="1"/>
  <c r="JS14" i="1"/>
  <c r="JS15" i="1"/>
  <c r="JS16" i="1"/>
  <c r="JS17" i="1"/>
  <c r="JS18" i="1"/>
  <c r="KB4" i="1" l="1"/>
  <c r="KB5" i="1"/>
  <c r="KB6" i="1"/>
  <c r="KB7" i="1"/>
  <c r="KB8" i="1"/>
  <c r="KB9" i="1"/>
  <c r="KB10" i="1"/>
  <c r="KB11" i="1"/>
  <c r="KB13" i="1"/>
  <c r="KB14" i="1"/>
  <c r="KB15" i="1"/>
  <c r="KB16" i="1"/>
  <c r="KB17" i="1"/>
  <c r="KB18" i="1"/>
  <c r="KA4" i="1"/>
  <c r="KA5" i="1"/>
  <c r="KA6" i="1"/>
  <c r="KA7" i="1"/>
  <c r="KA8" i="1"/>
  <c r="KA9" i="1"/>
  <c r="KA10" i="1"/>
  <c r="KA11" i="1"/>
  <c r="KA12" i="1"/>
  <c r="KA13" i="1"/>
  <c r="KA14" i="1"/>
  <c r="KA15" i="1"/>
  <c r="KA16" i="1"/>
  <c r="KA17" i="1"/>
  <c r="KA18" i="1"/>
  <c r="FC18" i="1" l="1"/>
  <c r="EX18" i="1"/>
  <c r="EW18" i="1"/>
  <c r="ER18" i="1"/>
  <c r="EQ18" i="1"/>
  <c r="EI18" i="1"/>
  <c r="EH18" i="1"/>
  <c r="EG18" i="1"/>
  <c r="DZ18" i="1"/>
  <c r="DY18" i="1"/>
  <c r="DX18" i="1"/>
  <c r="CZ18" i="1"/>
  <c r="CY18" i="1"/>
  <c r="BA18" i="1"/>
  <c r="AR18" i="1"/>
  <c r="AV18" i="1" s="1"/>
  <c r="AQ18" i="1"/>
  <c r="AU18" i="1" s="1"/>
  <c r="AJ18" i="1"/>
  <c r="AL18" i="1" s="1"/>
  <c r="FC17" i="1"/>
  <c r="EX17" i="1"/>
  <c r="EW17" i="1"/>
  <c r="ER17" i="1"/>
  <c r="EQ17" i="1"/>
  <c r="EI17" i="1"/>
  <c r="EH17" i="1"/>
  <c r="EG17" i="1"/>
  <c r="DZ17" i="1"/>
  <c r="DY17" i="1"/>
  <c r="DX17" i="1"/>
  <c r="CZ17" i="1"/>
  <c r="CY17" i="1"/>
  <c r="BA17" i="1"/>
  <c r="AR17" i="1"/>
  <c r="AV17" i="1" s="1"/>
  <c r="AQ17" i="1"/>
  <c r="AU17" i="1" s="1"/>
  <c r="AJ17" i="1"/>
  <c r="AL17" i="1" s="1"/>
  <c r="FC16" i="1"/>
  <c r="EX16" i="1"/>
  <c r="EW16" i="1"/>
  <c r="ER16" i="1"/>
  <c r="EQ16" i="1"/>
  <c r="EI16" i="1"/>
  <c r="EH16" i="1"/>
  <c r="EG16" i="1"/>
  <c r="DZ16" i="1"/>
  <c r="DY16" i="1"/>
  <c r="DX16" i="1"/>
  <c r="CZ16" i="1"/>
  <c r="CY16" i="1"/>
  <c r="BA16" i="1"/>
  <c r="AR16" i="1"/>
  <c r="AV16" i="1" s="1"/>
  <c r="AQ16" i="1"/>
  <c r="AU16" i="1" s="1"/>
  <c r="AJ16" i="1"/>
  <c r="AL16" i="1" s="1"/>
  <c r="FC15" i="1"/>
  <c r="EX15" i="1"/>
  <c r="EW15" i="1"/>
  <c r="ER15" i="1"/>
  <c r="EQ15" i="1"/>
  <c r="EI15" i="1"/>
  <c r="EH15" i="1"/>
  <c r="EG15" i="1"/>
  <c r="DZ15" i="1"/>
  <c r="DY15" i="1"/>
  <c r="DX15" i="1"/>
  <c r="CZ15" i="1"/>
  <c r="CY15" i="1"/>
  <c r="BA15" i="1"/>
  <c r="AR15" i="1"/>
  <c r="AV15" i="1" s="1"/>
  <c r="AQ15" i="1"/>
  <c r="AU15" i="1" s="1"/>
  <c r="AJ15" i="1"/>
  <c r="AL15" i="1" s="1"/>
  <c r="FC14" i="1"/>
  <c r="EX14" i="1"/>
  <c r="EW14" i="1"/>
  <c r="ER14" i="1"/>
  <c r="EQ14" i="1"/>
  <c r="EI14" i="1"/>
  <c r="EH14" i="1"/>
  <c r="EG14" i="1"/>
  <c r="DZ14" i="1"/>
  <c r="DY14" i="1"/>
  <c r="DX14" i="1"/>
  <c r="CZ14" i="1"/>
  <c r="CY14" i="1"/>
  <c r="BA14" i="1"/>
  <c r="AR14" i="1"/>
  <c r="AV14" i="1" s="1"/>
  <c r="AQ14" i="1"/>
  <c r="AU14" i="1" s="1"/>
  <c r="AJ14" i="1"/>
  <c r="AL14" i="1" s="1"/>
  <c r="FC13" i="1"/>
  <c r="EX13" i="1"/>
  <c r="EW13" i="1"/>
  <c r="ER13" i="1"/>
  <c r="EQ13" i="1"/>
  <c r="EI13" i="1"/>
  <c r="EH13" i="1"/>
  <c r="EG13" i="1"/>
  <c r="DZ13" i="1"/>
  <c r="DY13" i="1"/>
  <c r="DX13" i="1"/>
  <c r="CZ13" i="1"/>
  <c r="CY13" i="1"/>
  <c r="BA13" i="1"/>
  <c r="AV13" i="1"/>
  <c r="AQ13" i="1"/>
  <c r="AU13" i="1" s="1"/>
  <c r="AJ13" i="1"/>
  <c r="AL13" i="1" s="1"/>
  <c r="FC12" i="1"/>
  <c r="EX12" i="1"/>
  <c r="EW12" i="1"/>
  <c r="ER12" i="1"/>
  <c r="EQ12" i="1"/>
  <c r="EI12" i="1"/>
  <c r="EH12" i="1"/>
  <c r="EG12" i="1"/>
  <c r="DZ12" i="1"/>
  <c r="DY12" i="1"/>
  <c r="DX12" i="1"/>
  <c r="CZ12" i="1"/>
  <c r="CY12" i="1"/>
  <c r="BA12" i="1"/>
  <c r="AR12" i="1"/>
  <c r="AV12" i="1" s="1"/>
  <c r="AQ12" i="1"/>
  <c r="AU12" i="1" s="1"/>
  <c r="AJ12" i="1"/>
  <c r="AL12" i="1" s="1"/>
  <c r="FC11" i="1"/>
  <c r="EX11" i="1"/>
  <c r="EW11" i="1"/>
  <c r="ER11" i="1"/>
  <c r="EQ11" i="1"/>
  <c r="EI11" i="1"/>
  <c r="EH11" i="1"/>
  <c r="EG11" i="1"/>
  <c r="DZ11" i="1"/>
  <c r="DY11" i="1"/>
  <c r="DX11" i="1"/>
  <c r="CZ11" i="1"/>
  <c r="CY11" i="1"/>
  <c r="BA11" i="1"/>
  <c r="AR11" i="1"/>
  <c r="AV11" i="1" s="1"/>
  <c r="AQ11" i="1"/>
  <c r="AU11" i="1" s="1"/>
  <c r="AJ11" i="1"/>
  <c r="AL11" i="1" s="1"/>
  <c r="FC10" i="1"/>
  <c r="EX10" i="1"/>
  <c r="EW10" i="1"/>
  <c r="ER10" i="1"/>
  <c r="EQ10" i="1"/>
  <c r="EI10" i="1"/>
  <c r="EH10" i="1"/>
  <c r="EG10" i="1"/>
  <c r="DZ10" i="1"/>
  <c r="DY10" i="1"/>
  <c r="DX10" i="1"/>
  <c r="CZ10" i="1"/>
  <c r="CY10" i="1"/>
  <c r="BA10" i="1"/>
  <c r="AR10" i="1"/>
  <c r="AV10" i="1" s="1"/>
  <c r="AQ10" i="1"/>
  <c r="AU10" i="1" s="1"/>
  <c r="AJ10" i="1"/>
  <c r="AL10" i="1" s="1"/>
  <c r="FC9" i="1"/>
  <c r="EX9" i="1"/>
  <c r="EW9" i="1"/>
  <c r="ER9" i="1"/>
  <c r="EQ9" i="1"/>
  <c r="EI9" i="1"/>
  <c r="EH9" i="1"/>
  <c r="EG9" i="1"/>
  <c r="DZ9" i="1"/>
  <c r="DY9" i="1"/>
  <c r="DX9" i="1"/>
  <c r="CZ9" i="1"/>
  <c r="CY9" i="1"/>
  <c r="BA9" i="1"/>
  <c r="AR9" i="1"/>
  <c r="AV9" i="1" s="1"/>
  <c r="AQ9" i="1"/>
  <c r="AU9" i="1" s="1"/>
  <c r="AJ9" i="1"/>
  <c r="AL9" i="1" s="1"/>
  <c r="FC8" i="1"/>
  <c r="EX8" i="1"/>
  <c r="EW8" i="1"/>
  <c r="ER8" i="1"/>
  <c r="EQ8" i="1"/>
  <c r="EI8" i="1"/>
  <c r="EH8" i="1"/>
  <c r="EG8" i="1"/>
  <c r="DZ8" i="1"/>
  <c r="DY8" i="1"/>
  <c r="DX8" i="1"/>
  <c r="CZ8" i="1"/>
  <c r="CY8" i="1"/>
  <c r="BA8" i="1"/>
  <c r="AR8" i="1"/>
  <c r="AV8" i="1" s="1"/>
  <c r="AQ8" i="1"/>
  <c r="AU8" i="1" s="1"/>
  <c r="AJ8" i="1"/>
  <c r="AL8" i="1" s="1"/>
  <c r="FC7" i="1"/>
  <c r="EX7" i="1"/>
  <c r="EW7" i="1"/>
  <c r="ER7" i="1"/>
  <c r="EQ7" i="1"/>
  <c r="EI7" i="1"/>
  <c r="EH7" i="1"/>
  <c r="EG7" i="1"/>
  <c r="DZ7" i="1"/>
  <c r="DY7" i="1"/>
  <c r="DX7" i="1"/>
  <c r="CZ7" i="1"/>
  <c r="CY7" i="1"/>
  <c r="BA7" i="1"/>
  <c r="AR7" i="1"/>
  <c r="AV7" i="1" s="1"/>
  <c r="AQ7" i="1"/>
  <c r="AU7" i="1" s="1"/>
  <c r="AJ7" i="1"/>
  <c r="AL7" i="1" s="1"/>
  <c r="FC6" i="1"/>
  <c r="EX6" i="1"/>
  <c r="EW6" i="1"/>
  <c r="ER6" i="1"/>
  <c r="EQ6" i="1"/>
  <c r="EI6" i="1"/>
  <c r="EH6" i="1"/>
  <c r="EG6" i="1"/>
  <c r="DZ6" i="1"/>
  <c r="DY6" i="1"/>
  <c r="DX6" i="1"/>
  <c r="CZ6" i="1"/>
  <c r="CY6" i="1"/>
  <c r="BA6" i="1"/>
  <c r="AR6" i="1"/>
  <c r="AV6" i="1" s="1"/>
  <c r="AQ6" i="1"/>
  <c r="AU6" i="1" s="1"/>
  <c r="AJ6" i="1"/>
  <c r="AL6" i="1" s="1"/>
  <c r="FC5" i="1"/>
  <c r="EX5" i="1"/>
  <c r="EW5" i="1"/>
  <c r="ER5" i="1"/>
  <c r="EQ5" i="1"/>
  <c r="EI5" i="1"/>
  <c r="EH5" i="1"/>
  <c r="EG5" i="1"/>
  <c r="DZ5" i="1"/>
  <c r="DY5" i="1"/>
  <c r="DX5" i="1"/>
  <c r="CZ5" i="1"/>
  <c r="CY5" i="1"/>
  <c r="BA5" i="1"/>
  <c r="AR5" i="1"/>
  <c r="AV5" i="1" s="1"/>
  <c r="AQ5" i="1"/>
  <c r="AU5" i="1" s="1"/>
  <c r="AJ5" i="1"/>
  <c r="AL5" i="1" s="1"/>
  <c r="FC4" i="1"/>
  <c r="EX4" i="1"/>
  <c r="EW4" i="1"/>
  <c r="ER4" i="1"/>
  <c r="EQ4" i="1"/>
  <c r="EI4" i="1"/>
  <c r="EH4" i="1"/>
  <c r="EG4" i="1"/>
  <c r="DZ4" i="1"/>
  <c r="DY4" i="1"/>
  <c r="DX4" i="1"/>
  <c r="CZ4" i="1"/>
  <c r="CY4" i="1"/>
  <c r="BA4" i="1"/>
  <c r="AR4" i="1"/>
  <c r="AV4" i="1" s="1"/>
  <c r="AQ4" i="1"/>
  <c r="AU4" i="1" s="1"/>
  <c r="AJ4" i="1"/>
  <c r="AL4" i="1" s="1"/>
  <c r="EK14" i="1" l="1"/>
  <c r="DA11" i="1"/>
  <c r="EZ17" i="1"/>
  <c r="EY18" i="1"/>
  <c r="EJ6" i="1"/>
  <c r="EZ12" i="1"/>
  <c r="EZ18" i="1"/>
  <c r="EJ17" i="1"/>
  <c r="EJ4" i="1"/>
  <c r="EY12" i="1"/>
  <c r="EK4" i="1"/>
  <c r="EL17" i="1"/>
  <c r="JO17" i="1" s="1"/>
  <c r="EJ16" i="1"/>
  <c r="EL13" i="1"/>
  <c r="JO13" i="1" s="1"/>
  <c r="EK8" i="1"/>
  <c r="EL5" i="1"/>
  <c r="JO5" i="1" s="1"/>
  <c r="EL10" i="1"/>
  <c r="JO10" i="1" s="1"/>
  <c r="EJ11" i="1"/>
  <c r="EK11" i="1"/>
  <c r="EL6" i="1"/>
  <c r="JO6" i="1" s="1"/>
  <c r="EK10" i="1"/>
  <c r="EK12" i="1"/>
  <c r="EK18" i="1"/>
  <c r="EY6" i="1"/>
  <c r="DB4" i="1"/>
  <c r="EY4" i="1"/>
  <c r="EZ14" i="1"/>
  <c r="EY15" i="1"/>
  <c r="DA6" i="1"/>
  <c r="EY11" i="1"/>
  <c r="EK13" i="1"/>
  <c r="EZ16" i="1"/>
  <c r="DA16" i="1"/>
  <c r="DB8" i="1"/>
  <c r="EJ10" i="1"/>
  <c r="EK5" i="1"/>
  <c r="EZ6" i="1"/>
  <c r="EY7" i="1"/>
  <c r="EL7" i="1"/>
  <c r="EY10" i="1"/>
  <c r="EJ14" i="1"/>
  <c r="EY14" i="1"/>
  <c r="EZ15" i="1"/>
  <c r="DB5" i="1"/>
  <c r="EK16" i="1"/>
  <c r="DB17" i="1"/>
  <c r="EY17" i="1"/>
  <c r="EY5" i="1"/>
  <c r="EZ8" i="1"/>
  <c r="EL18" i="1"/>
  <c r="JO18" i="1" s="1"/>
  <c r="EJ5" i="1"/>
  <c r="EL8" i="1"/>
  <c r="JO8" i="1" s="1"/>
  <c r="DB14" i="1"/>
  <c r="EL15" i="1"/>
  <c r="JO15" i="1" s="1"/>
  <c r="DA18" i="1"/>
  <c r="EL4" i="1"/>
  <c r="JO4" i="1" s="1"/>
  <c r="EJ7" i="1"/>
  <c r="EY8" i="1"/>
  <c r="EZ7" i="1"/>
  <c r="EY16" i="1"/>
  <c r="DA4" i="1"/>
  <c r="EL11" i="1"/>
  <c r="EJ15" i="1"/>
  <c r="DA5" i="1"/>
  <c r="DA8" i="1"/>
  <c r="EZ13" i="1"/>
  <c r="DB16" i="1"/>
  <c r="DB18" i="1"/>
  <c r="EZ4" i="1"/>
  <c r="EK7" i="1"/>
  <c r="EJ8" i="1"/>
  <c r="EZ10" i="1"/>
  <c r="DB11" i="1"/>
  <c r="EJ13" i="1"/>
  <c r="EY13" i="1"/>
  <c r="EK15" i="1"/>
  <c r="EJ12" i="1"/>
  <c r="EL16" i="1"/>
  <c r="EY9" i="1"/>
  <c r="EZ11" i="1"/>
  <c r="DA14" i="1"/>
  <c r="EJ18" i="1"/>
  <c r="EL9" i="1"/>
  <c r="EK17" i="1"/>
  <c r="DA15" i="1"/>
  <c r="DB15" i="1"/>
  <c r="EK6" i="1"/>
  <c r="DA10" i="1"/>
  <c r="DB10" i="1"/>
  <c r="DA17" i="1"/>
  <c r="DB7" i="1"/>
  <c r="EL12" i="1"/>
  <c r="JO12" i="1" s="1"/>
  <c r="EZ5" i="1"/>
  <c r="DA7" i="1"/>
  <c r="EJ9" i="1"/>
  <c r="EZ9" i="1"/>
  <c r="EL14" i="1"/>
  <c r="JO14" i="1" s="1"/>
  <c r="EK9" i="1"/>
  <c r="DB13" i="1"/>
  <c r="DA13" i="1"/>
  <c r="DB6" i="1"/>
  <c r="DB9" i="1"/>
  <c r="DA9" i="1"/>
  <c r="DB12" i="1"/>
  <c r="DA12" i="1"/>
  <c r="FS14" i="1" l="1"/>
  <c r="FS12" i="1"/>
  <c r="FS4" i="1"/>
  <c r="FS15" i="1"/>
  <c r="FS16" i="1"/>
  <c r="FS17" i="1"/>
  <c r="FS6" i="1"/>
  <c r="FS10" i="1"/>
  <c r="FS18" i="1"/>
  <c r="FS11" i="1"/>
  <c r="FS5" i="1"/>
  <c r="FS8" i="1"/>
  <c r="FS13" i="1"/>
  <c r="FS7" i="1"/>
  <c r="FS9" i="1"/>
  <c r="JN15" i="1" l="1"/>
  <c r="JZ15" i="1"/>
  <c r="JN10" i="1"/>
  <c r="JN17" i="1"/>
  <c r="JZ17" i="1"/>
  <c r="JN4" i="1"/>
  <c r="JZ4" i="1"/>
  <c r="JN16" i="1"/>
  <c r="JZ16" i="1"/>
  <c r="JN14" i="1"/>
  <c r="JZ14" i="1"/>
  <c r="JN13" i="1"/>
  <c r="JZ13" i="1"/>
  <c r="JN9" i="1"/>
  <c r="JZ9" i="1"/>
  <c r="JN11" i="1"/>
  <c r="JZ11" i="1"/>
  <c r="JN6" i="1"/>
  <c r="JZ6" i="1"/>
  <c r="JN12" i="1"/>
  <c r="JZ12" i="1"/>
  <c r="JN5" i="1"/>
  <c r="JZ5" i="1"/>
  <c r="JN18" i="1"/>
  <c r="JZ18" i="1"/>
  <c r="JN7" i="1"/>
  <c r="JZ7" i="1"/>
  <c r="JN8" i="1"/>
  <c r="JZ8" i="1"/>
</calcChain>
</file>

<file path=xl/sharedStrings.xml><?xml version="1.0" encoding="utf-8"?>
<sst xmlns="http://schemas.openxmlformats.org/spreadsheetml/2006/main" count="796" uniqueCount="694">
  <si>
    <t>Kraj</t>
  </si>
  <si>
    <t>Identifikační údaje</t>
  </si>
  <si>
    <t>Název úřadu obce s rozšířenou působností</t>
  </si>
  <si>
    <t>Ulice</t>
  </si>
  <si>
    <t>Obec</t>
  </si>
  <si>
    <t>PSČ (bez mezery)</t>
  </si>
  <si>
    <t>ID datové schránky</t>
  </si>
  <si>
    <t>Podatelna-email</t>
  </si>
  <si>
    <t>Odbor</t>
  </si>
  <si>
    <t>Vedoucí odboru - příjmení</t>
  </si>
  <si>
    <t>Vedoucí odboru - jméno</t>
  </si>
  <si>
    <t>Vedoucí odboru - titul</t>
  </si>
  <si>
    <t>Vedoucí odboru - telefon (bez mezer)</t>
  </si>
  <si>
    <t>Vedoucí odboru - email</t>
  </si>
  <si>
    <t>Oddělení 1</t>
  </si>
  <si>
    <t>Vedoucí oddělení 1 - příjmení</t>
  </si>
  <si>
    <t>Vedoucí oddělení 1 - jméno</t>
  </si>
  <si>
    <t>Vedoucí oddělení 1 - titul</t>
  </si>
  <si>
    <t>Vedoucí oddělení 1 - telefon (bez mezer)</t>
  </si>
  <si>
    <t>Vedoucí oddělení 1 - email</t>
  </si>
  <si>
    <t>Oddělení 2</t>
  </si>
  <si>
    <t>Vedoucí oddělení 2 - příjmení</t>
  </si>
  <si>
    <t>Vedoucí oddělení 2 - jméno</t>
  </si>
  <si>
    <t>Vedoucí oddělení 2 - titul</t>
  </si>
  <si>
    <t>Vedoucí oddělení 2 - telefon (bez mezer)</t>
  </si>
  <si>
    <t>Vedoucí oddělení 2 - email</t>
  </si>
  <si>
    <t>Kontaktní osoba - příjmení</t>
  </si>
  <si>
    <t>Kontaktní osoba - jméno</t>
  </si>
  <si>
    <t>Kontaktní osoba - titul</t>
  </si>
  <si>
    <t>Kontaktní osoba - telefon (bez mezer)</t>
  </si>
  <si>
    <t>Kontaktní osoba - email, příp. e-mail útvaru</t>
  </si>
  <si>
    <t>Počet úředníků splňujících kvalifikační požadavky pro výkon územně plánovací činnosti</t>
  </si>
  <si>
    <t>Počet ostatních úředníků</t>
  </si>
  <si>
    <t>Počet ostatních zaměstnanců, kteří nejsou úředníky</t>
  </si>
  <si>
    <t>Pracovní úvazky zaměstnanců útvaru - součtem pracovních úvazků se rozumí součet všech celých, polovičních a zkrácených pracovních úvazků</t>
  </si>
  <si>
    <t>Součet pracovních úvazků úředníků splňujících kvalifikační požadavky pro výkon územně plánovací činnosti - plánovaný</t>
  </si>
  <si>
    <t>Součet pracovních úvazků úředníků splňujících kvalifikační požadavky pro výkon územně plánovací činnosti - skutečný</t>
  </si>
  <si>
    <t>Součet pracovních úvazků ostatních úředníků - plánovaný</t>
  </si>
  <si>
    <t>Součet pracovních úvazků ostatních úředníků - skutečný</t>
  </si>
  <si>
    <t>Součet pracovních úvazků ostatních zaměstnanců, kteří nejsou úředníky - plánovaný</t>
  </si>
  <si>
    <t>Součet pracovních úvazků ostatních zaměstnanců, kteří nejsou úředníky - skutečný</t>
  </si>
  <si>
    <t>Úředníci, kteří prokázali zvláštní odbornou způsobilost zkouškou</t>
  </si>
  <si>
    <t>Vykonanou do 11. 11. 2000 včetně</t>
  </si>
  <si>
    <t>Vykonanou v období od 12. 11. 2000 do 31. 12. 2005 včetně</t>
  </si>
  <si>
    <t>Vykonanou v období od 1. 1. 2006 do 31. 12. 2006 včetně</t>
  </si>
  <si>
    <t>Vykonanou od 1. 1. 2007 včetně</t>
  </si>
  <si>
    <t>Vzdělání úředníků - uvádí se počet úředníků, kteří dosáhli sledované vzdělání jako nejvyšší</t>
  </si>
  <si>
    <t>Střední bez maturitní zkoušky a základní</t>
  </si>
  <si>
    <t>Střední s maturitní zkouškou</t>
  </si>
  <si>
    <t>Vyšší odborné</t>
  </si>
  <si>
    <t>Vysokoškolské bakalářské</t>
  </si>
  <si>
    <t>Vysokoškolské magisterské (vč. doktorandského)</t>
  </si>
  <si>
    <t>Jiné</t>
  </si>
  <si>
    <t>Specifikujte</t>
  </si>
  <si>
    <t>Praxe úředníků - uvede se započitatelná praxe</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</si>
  <si>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</si>
  <si>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</si>
  <si>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</si>
  <si>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</si>
  <si>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</si>
  <si>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</si>
  <si>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</si>
  <si>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</si>
  <si>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</si>
  <si>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Vyšší než 11. platová třída</t>
  </si>
  <si>
    <t>Programové vybavení útvaru</t>
  </si>
  <si>
    <t>Součet pracovních úvazků úředníků, kteří aktivně spravují data, provádí analýzy a výstupy pro potřeby územního plánování v GIS a/nebo CAD a jsou zařazeni do útvaru</t>
  </si>
  <si>
    <t>Výkon přenesené působnosti úředníky splňujícími kvalifikační požadavky pro výkon územně plánovací činnosti - kvalifikovaný odhad</t>
  </si>
  <si>
    <t>Součet pracovních úvazků, připadajících na pořizování aktualizace územně analytických podkladů obcí</t>
  </si>
  <si>
    <t>Součet pracovních úvazků, připadajících na pořizování územních plánů, regulačních plánů, jejich změn a vymezení zastavěného území</t>
  </si>
  <si>
    <t>Součet pracovních úvazků, připadajících na pořizování územních studií</t>
  </si>
  <si>
    <t>Součet pracovních úvazků, připadajících na vydávání vyjádření nebo stanovisek nebo závazných stanovisek dotčeného orgánu</t>
  </si>
  <si>
    <t>Součet pracovních úvazků, připadajících na zpracování návrhů na vložení dat, resp. vkládání dat do evidence územně plánovací činnosti</t>
  </si>
  <si>
    <t>Součet pracovních úvazků, připadajících na činnosti dle stavebního zákona výše neuvedené</t>
  </si>
  <si>
    <t>Činnosti specifikujte.</t>
  </si>
  <si>
    <t>Součet pracovních úvazků, připadajících na výkon agendy podle zákona č. 106/1999 Sb.</t>
  </si>
  <si>
    <t>Součet pracovních úvazků, připadajících na činnosti vykonávané v přenesené působnosti dle jiných zákonů než stavebního zákona</t>
  </si>
  <si>
    <t>Součet pracovních úvazků, připadajících na řízení a vedení útvaru</t>
  </si>
  <si>
    <t>Podíl na výkonu přenesené působnosti ostatními úředníky - kvalifikovaný odhad</t>
  </si>
  <si>
    <t>Součet pracovních úvazků, připadajících na činnosti dle stavebního zákona</t>
  </si>
  <si>
    <t>Podíl na výkonu přenesené působnosti ostatními zaměstnanci - kvalifikovaný odhad</t>
  </si>
  <si>
    <t>Výkon samostatné působnosti - kvalifikovaný odhad</t>
  </si>
  <si>
    <t>Součet pracovních úvazků úředníků splňujících kvalifikační požadavky pro výkon územně plánovací činnosti připadajících na činnosti v samostatné působnosti</t>
  </si>
  <si>
    <t>Součet pracovních úvazků ostatních úředníků připadajících na činnosti v samostatné působnosti</t>
  </si>
  <si>
    <t>Součet pracovních úvazků ostatních zaměstnanců připadajících na činnosti v samostatné působnosti</t>
  </si>
  <si>
    <t>Součinnost s obcemi a dotčenými orgány</t>
  </si>
  <si>
    <t>Počet akcí</t>
  </si>
  <si>
    <t>Specifikujte témata těchto akcí</t>
  </si>
  <si>
    <t>Jakým způsobem zajišťuje útvar informovanost veřejnosti o své činnosti?</t>
  </si>
  <si>
    <t>Rada obcí</t>
  </si>
  <si>
    <t>Kdy byla ve správním obvodu úřadu zřízena Rada obcí pro udržitelný rozvoj území?</t>
  </si>
  <si>
    <t>Proč nebyla Rada obcí pro udržitelný rozvoj území zřízena?</t>
  </si>
  <si>
    <t>Pokud byla Rada obcí pro udržitelný rozvoj zrušena, uveďte ve kterém roce</t>
  </si>
  <si>
    <t>Proč byla Rada obcí pro udržitelný rozvoj území zrušena?</t>
  </si>
  <si>
    <t>Státní dozor zákona č. 183/2006 Sb., o územním plánování a stavebním řádu (stavební zákon), ve znění pozdějších předpisů, ve znění pozdějších předpisů</t>
  </si>
  <si>
    <t>Počet provedených úkonů podle § 171 odst. 1</t>
  </si>
  <si>
    <t>Počet výzev a rozhodnutí ukládajících povinnost zjednat nápravu - § 171 odst. 3</t>
  </si>
  <si>
    <t>Opakující se závažné nedostatky, jejich charakteristika a možné příčiny</t>
  </si>
  <si>
    <t>Pořizovatelská činnost podle zákona č. 183/2006 Sb., o územním plánování a stavebním řádu (stavební zákon), ve znění pozdějších předpisů</t>
  </si>
  <si>
    <t>Počet regulačních plánů pro vlastní obec, jejichž pořizování bylo zahájeno ve sledovaném roce - § 6 odst. 1 písm. a) a § 64 a násl.</t>
  </si>
  <si>
    <t>Počet územních studií pro vlastní obec, jejichž pořizování bylo zahájeno ve sledovaném roce - § 6 odst. 1 písm. b) a § 30 odst. 2</t>
  </si>
  <si>
    <t>Počet územních plánů pro ostatní obce ve správním území, jejichž pořizování bylo zahájeno ve sledovaném roce - § 6 odst. 1 písm. c) a § 46 a násl.</t>
  </si>
  <si>
    <t>Počet regulačních plánů pro ostatní obce ve správním území, jejichž pořizování bylo zahájeno ve sledovaném roce - § 6 odst. 1 písm. c) a § 64 a násl.</t>
  </si>
  <si>
    <t>Počet územních studií pro ostatní obce ve správním území, jejichž pořizování bylo zahájeno ve sledovaném roce - § 6 odst. 1 písm. c) a § 30 odst. 2</t>
  </si>
  <si>
    <t>Počet regulačních plánů pro vlastní obec, jejichž pořizování bylo zahájeno před sledovaným rokem - § 6 odst. 1 písm. a) a § 61 a násl.</t>
  </si>
  <si>
    <t>Počet územních studií pro vlastní obec, jejichž pořizování bylo zahájeno před sledovaným rokem - § 6 odst. 1 písm. b) a § 30 odst. 2</t>
  </si>
  <si>
    <t>Počet územních plánů pro ostatní obce ve správním území, jejichž pořizování bylo zahájeno před sledovaným rokem - § 6 odst. 1 písm. c) a § 46 a násl.</t>
  </si>
  <si>
    <t>Počet regulačních plánů pro ostatní obce ve správním území, jejichž pořizování bylo zahájeno před sledovaným rokem - § 6 odst. 1 písm. c) a § 61 a násl.</t>
  </si>
  <si>
    <t>Počet územních studií pro ostatní obce ve správním území, jejichž pořizování bylo zahájeno před sledovaným rokem - § 6 odst. 1 písm. c) a § 30 odst. 2</t>
  </si>
  <si>
    <t>Počet změn územního plánu pro vlastní obec, jejichž pořizování bylo zahájeno ve sledovaném roce - § 6 odst. 1 písm. a), § 46 a násl., § 55</t>
  </si>
  <si>
    <t>Počet změn regulačních plánů pro vlastní obec, jejichž pořizování bylo zahájeno ve sledovaném roce - § 6 odst. 1 písm. a), § 61 a násl. a § 71</t>
  </si>
  <si>
    <t>Počet změn územních plánů pro ostatní obce ve správním území, jejichž pořizování bylo zahájeno ve sledovaném roce - § 6 odst. 1 písm. c) a § 46 a násl.</t>
  </si>
  <si>
    <t>Počet změn regulačních plánů pro ostatní obce ve správním území, jejichž pořizování bylo zahájeno ve sledovaném roce - § 6 odst. 1 písm. c), § 61 a násl. a § 71</t>
  </si>
  <si>
    <t>Počet změn územního plánu pro vlastní obec, jejichž pořizování bylo zahájeno před sledovaným rokem - § 6 odst. 1 písm. a), § 46 a násl., § 55</t>
  </si>
  <si>
    <t>Počet změn regulačních plánů pro vlastní obec, jejichž pořizování bylo zahájeno před sledovaným rokem - § 6 odst. 1 písm. a), § 61 a násl. a § 71</t>
  </si>
  <si>
    <t>Počet změn územních plánů pro ostatní obce ve správním území, jejichž pořizování bylo zahájeno před sledovaným rokem - § 6 odst. 1 písm. c) a § 46 a násl.</t>
  </si>
  <si>
    <t>Počet změn regulačních plánů pro ostatní obce ve správním území, jejichž pořizování bylo zahájeno před sledovaným rokem - § 6 odst. 1 písm. c), § 61 a násl. a § 71</t>
  </si>
  <si>
    <t>Počet územních plánů, jejichž úprava byla zahájena ve sledovaném roce - § 188 odst. 1</t>
  </si>
  <si>
    <t>Počet pořizovaných územních plánů, jejichž úprava byla zahájena před sledovaným rokem - § 188 odst. 1</t>
  </si>
  <si>
    <t>Počet územních plánů vydaných ve sledovaném roce - § 54</t>
  </si>
  <si>
    <t>Počet změn územních plánů vydaných ve sledovaném roce - § 54</t>
  </si>
  <si>
    <t>Počet regulačních plánů vydaných ve sledovaném roce - § 69</t>
  </si>
  <si>
    <t>Počet změn regulačních plánů vydaných ve sledovaném roce - § 69</t>
  </si>
  <si>
    <t>Počet územních studií, u nichž byla ve sledovaném roce schválena možnost využití - § 30 odst. 4</t>
  </si>
  <si>
    <t>Počet zpráv o uplatňování územních plánů předložených zastupitelstvům - § 55 odst. 1</t>
  </si>
  <si>
    <t>Počet žádostí o pořízení územně plánovací dokumentace nebo její změny podaných obcemi - § 6 odst. 1 písm. c)</t>
  </si>
  <si>
    <t>Počet stanovisek k návrhu na pořízení územního plánu - § 46 odst. 3</t>
  </si>
  <si>
    <t>Počet nevyřízených žádostí obcí o pořízení územně plánovací dokumentace nebo její změny</t>
  </si>
  <si>
    <t>Počet podaných žádostí o pořízení vymezení zastavěného území - § 6 odst. 1 písm. d) a § 59 odst. 1</t>
  </si>
  <si>
    <t>Počet pořizovaných vymezení zastavěného území - § 59 odst. 3 a násl.</t>
  </si>
  <si>
    <t>Počet vydaných vymezení zastavěného území - § 60</t>
  </si>
  <si>
    <t>Počet nevyřízených žádostí o pořízení vymezení zastavěného území - § 59 odst. 3</t>
  </si>
  <si>
    <t>Počet stanovisek, závazných stanovisek, vyjádření, sdělení apod. jako dotčeného orgánu podle stavebního zákona - § 6 odst. 1 písm. e) a f)</t>
  </si>
  <si>
    <t>Počet vydaných územně plánovacích informací - § 21 odst. 1</t>
  </si>
  <si>
    <t>Správní žaloby podle zákona č. 150/2002 Sb., soudní řád správní, ve znění pozdějších předpisů</t>
  </si>
  <si>
    <t>Počet správních žalob s návrhem na zrušení opatření obecné povahy - kterými byly vydány územní plány/jejich změny - nebo jejich částí podaných ve sledovaném roce</t>
  </si>
  <si>
    <t>Počet neukončených správních žalob s návrhem na zrušení opatření obecné povahy - kterými byly vydány územní plány/jejich změny - nebo jejich částí podaných před sledovaným rokem</t>
  </si>
  <si>
    <t>Počet rozsudků, jimiž byly návrhy na zrušení opatření obecné povahy - kterými byly vydány územní plány/jejich změny - nebo jejich částí soudem odmítnuty a/nebo zamítnuty</t>
  </si>
  <si>
    <t>Počet rozsudků, jimiž bylo návrhům na zrušení opatření obecné povahy - kterými byly vydány územní plány/jejich změny - nebo jejich částí vyhověno v plném rozsahu</t>
  </si>
  <si>
    <t>Počet rozsudků, jimiž bylo návrhům na zrušení opatření obecné povahy - kterými byly vydány územní plány/jejich změny - nebo jejich částí vyhověno částečně</t>
  </si>
  <si>
    <t>Počet správních žalob s návrhem na zrušení opatření obecné povahy - kterými byly vydány regulační plány/jejich změny - nebo jejich částí podaných ve sledovaném roce</t>
  </si>
  <si>
    <t>Počet správních žalob s návrhem na zrušení opatření obecné povahy - kterými byly vydány regulační plány/jejich změny - nebo jejich částí podaných před sledovaným rokem</t>
  </si>
  <si>
    <t>Počet rozsudků, jimiž byly návrhy na zrušení opatření obecné povahy - kterými byly vydány regulační plány/jejich změny - nebo jejich částí soudem odmítnuty a zamítnuty</t>
  </si>
  <si>
    <t>Počet rozsudků, jimiž bylo návrhům na zrušení opatření obecné povahy - kterými byly vydány regulační plány/jejich změny - nebo jejich částí vyhověno v plném rozsahu</t>
  </si>
  <si>
    <t>Počet rozsudků, jimiž bylo návrhům na zrušení opatření obecné povahy - kterými byly vydány regulační plány/jejich změny - nebo jejich částí vyhověno částečně</t>
  </si>
  <si>
    <t>Počet správních žalob s návrhem na zrušení opatření obecné povahy - kterými byla vydána vymezení zastavěných území - nebo jejich částí podaných ve sledovaném roce</t>
  </si>
  <si>
    <t>Počet správních žalob s návrhem na zrušení opatření obecné povahy - kterými byla vydána vymezení zastavěných území - nebo jejich částí podaných před sledovaným rokem</t>
  </si>
  <si>
    <t>Počet rozsudků, jimiž byly návrhy na zrušení opatření obecné povahy - kterými byla vydána vymezení zastavěných území - nebo jejich částí soudem odmítnuty a zamítnuty</t>
  </si>
  <si>
    <t>Počet rozsudků, jimiž bylo návrhům na zrušení opatření obecné povahy - kterými byla vydána vymezení zastavěných území - nebo jejich částí vyhověno v plném rozsahu</t>
  </si>
  <si>
    <t>Počet rozsudků, jimiž bylo návrhům na zrušení opatření obecné povahy - kterými byla vydána vymezení zastavěných území - nebo jejich částí vyhověno částečně</t>
  </si>
  <si>
    <t>Počet správních žalob s návrhem na zrušení opatření obecné povahy - kterými byla vydána územní opatření o asanaci nebo územní opatření o stavební uzávěře - nebo jejich částí podaných ve sledovaném roce</t>
  </si>
  <si>
    <t>Počet neukončených správních žalob s návrhem na zrušení opatření obecné povahy - kterými byla vydána územní opatření o asanaci nebo územní opatření o stavební uzávěře - nebo jejich částí podaných před sledovaným rokem</t>
  </si>
  <si>
    <t>Počet rozsudků, jimiž byly návrhy na zrušení obecné povahy - kterými byla vydána územní opatření o asanaci nebo územní opatření o stavební uzávěře - nebo jejich částí soudem odmítnuty a zamítnuty</t>
  </si>
  <si>
    <t>Počet rozsudků, jimiž bylo návrhům na zrušení obecné povahy - kterými byla vydána územní opatření o asanaci nebo územní opatření o stavební uzávěře - nebo jejich částí vyhověno v plném rozsahu</t>
  </si>
  <si>
    <t>Počet rozsudků, jimiž bylo návrhům na zrušení obecné povahy - kterými byla vydána územní opatření o asanaci nebo územní opatření o stavební uzávěře - nebo jejich částí vyhověno částečně</t>
  </si>
  <si>
    <t>Poskytování informací útvarem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</si>
  <si>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</si>
  <si>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</si>
  <si>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</si>
  <si>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v odvolacím řízení zrušena - § 16</t>
  </si>
  <si>
    <t>Počet rozhodnutí o odmítnutí žádosti o informace (její části), která byla v soudním přezkumu zrušena</t>
  </si>
  <si>
    <t>Počet stížností na postup útvaru při vyřizování žádosti o informace - § 16a odst. 1</t>
  </si>
  <si>
    <t>Počet rozhodnutí, v nichž nadřízený orgán postup útvaru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</si>
  <si>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</si>
  <si>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</si>
  <si>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</si>
  <si>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Opakující se závažné stížnosti, jejich charakteristika a možné příčiny</t>
  </si>
  <si>
    <t>Hodnocení metodické pomoci</t>
  </si>
  <si>
    <t>Uveďte důvody vašeho hodnocení, případně hodnoťte jinak!</t>
  </si>
  <si>
    <t>Jaká jsou doporučení pro zlepšení metodické pomoci krajského úřadu?</t>
  </si>
  <si>
    <t>Jaká jsou doporučení pro zlepšení metodické pomoci MMR?</t>
  </si>
  <si>
    <t>Jaká jsou doporučení pro zlepšení součinnosti krajského úřadu, úřadu územního plánování a obcí?</t>
  </si>
  <si>
    <t>Upřednostňovaná forma metodické pomoci</t>
  </si>
  <si>
    <t>Pokud vám vyhovuje jiná forma, uveďte jaká</t>
  </si>
  <si>
    <t>Hodnocení podmínek pro výkon agendy</t>
  </si>
  <si>
    <t>Jaká jsou doporučení pro zlepšení podmínek výkonu státní správy na vašem úřadě?</t>
  </si>
  <si>
    <t>Jak je útvar začleněn do organizační struktury vašeho úřadu?</t>
  </si>
  <si>
    <t>V případě, že část územně plánovací činností útvaru je zajišťována nákupem služeb, uveďte její druh!</t>
  </si>
  <si>
    <t>V jakém formátu předáváte stavebním úřadům data územně analytických podkladů?</t>
  </si>
  <si>
    <t>SHP</t>
  </si>
  <si>
    <t>PDF</t>
  </si>
  <si>
    <t>Uveďte počet poskytovatelů, kteří dlouhodobě neposkytují údaje o území pro územně analytické podklady!</t>
  </si>
  <si>
    <t>Uveďte čísla jevů, kterých se to týká!</t>
  </si>
  <si>
    <t>Počet územních plánů, které pořizovaly obce podle § 6 odst. 2 a předaly je útvaru</t>
  </si>
  <si>
    <t>Počet změn územních plánů, které pořizovaly obce podle § 6 odst. 2 a předaly je útvaru</t>
  </si>
  <si>
    <t>Počet územních plánů, které pořizoval útvar, ve vektorové formě</t>
  </si>
  <si>
    <t>Počet územních plánů, které pořizovaly obce podle § 6 odst. 2 a předaly je útvaru ve vektorové formě</t>
  </si>
  <si>
    <t>Počet změn územních plánů, které pořizoval, útvar ve vektorové formě</t>
  </si>
  <si>
    <t>Počet změn územních plánů, které pořizovaly obce podle § 6 odst. 2 a předaly je útvaru ve vektorové formě</t>
  </si>
  <si>
    <t>Jaké nejčastější nebo nejzávažnější problémy řešíte při územně plánovací činnosti</t>
  </si>
  <si>
    <t>Uveďte případné další podněty</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</si>
  <si>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</si>
  <si>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</si>
  <si>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</si>
  <si>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</si>
  <si>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</si>
  <si>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</si>
  <si>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</si>
  <si>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</si>
  <si>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</si>
  <si>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</si>
  <si>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</si>
  <si>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Počet obcí s aktuální urbanistickou studií pořízenou podle zákona č. 50/1976 Sb.</t>
  </si>
  <si>
    <t>Podíl obcí s platným územním plánem pořízeným podle zákona č. 183/2006 Sb. z celkového počtu obcí</t>
  </si>
  <si>
    <t>Pokrytí území platným územním plánem pořízeným podle zákona č. 183/2006 Sb.</t>
  </si>
  <si>
    <t>Podíl obcí s platnou územně plánovací dokumentací z celkového počtu obcí</t>
  </si>
  <si>
    <t>Pokrytí území platnou územně plánovací dokumentací</t>
  </si>
  <si>
    <t>Zaměstnanci útvaru</t>
  </si>
  <si>
    <t>Číslo popisné / orientační</t>
  </si>
  <si>
    <t>Ing.</t>
  </si>
  <si>
    <t>Jana</t>
  </si>
  <si>
    <t>Masarykovo náměstí</t>
  </si>
  <si>
    <t>Iva</t>
  </si>
  <si>
    <t>Oddělení územního plánování</t>
  </si>
  <si>
    <t>Ing. arch.</t>
  </si>
  <si>
    <t>není</t>
  </si>
  <si>
    <t>Jiří</t>
  </si>
  <si>
    <t>odbor výstavby a regionálního rozvoje</t>
  </si>
  <si>
    <t>Martina</t>
  </si>
  <si>
    <t>nevíme</t>
  </si>
  <si>
    <t>Helena</t>
  </si>
  <si>
    <t>Bc.</t>
  </si>
  <si>
    <t>Palackého náměstí</t>
  </si>
  <si>
    <t>výstavby a životního prostředí</t>
  </si>
  <si>
    <t>Jan</t>
  </si>
  <si>
    <t>Zdeněk</t>
  </si>
  <si>
    <t>Martin</t>
  </si>
  <si>
    <t>výstavby a územního plánování</t>
  </si>
  <si>
    <t>úřad územního plánování</t>
  </si>
  <si>
    <t>Irena</t>
  </si>
  <si>
    <t>stavební</t>
  </si>
  <si>
    <t>Gabriela</t>
  </si>
  <si>
    <t>Daniel</t>
  </si>
  <si>
    <t>Mgr.</t>
  </si>
  <si>
    <t>odbor výstavby a územního plánování</t>
  </si>
  <si>
    <t>Miroslav</t>
  </si>
  <si>
    <t>Petr</t>
  </si>
  <si>
    <t>Josef</t>
  </si>
  <si>
    <t>rozvoje</t>
  </si>
  <si>
    <t>Žižkovo náměstí</t>
  </si>
  <si>
    <t>náměstí Republiky</t>
  </si>
  <si>
    <t>výstavby</t>
  </si>
  <si>
    <t>součást stavebního úřadu</t>
  </si>
  <si>
    <t>Doležalová</t>
  </si>
  <si>
    <t>Marek</t>
  </si>
  <si>
    <t>nejsou</t>
  </si>
  <si>
    <t>odbor</t>
  </si>
  <si>
    <t>Královéhradecký</t>
  </si>
  <si>
    <t>Městský úřad Broumov</t>
  </si>
  <si>
    <t>Broumov</t>
  </si>
  <si>
    <t>mdubzhy</t>
  </si>
  <si>
    <t>podatelna@broumov-mesto.cz</t>
  </si>
  <si>
    <t>Úřad územního plánování</t>
  </si>
  <si>
    <t>Kubalík</t>
  </si>
  <si>
    <t>kubalik@broumov-mesto.cz</t>
  </si>
  <si>
    <t>Koordinované (závazné) stanovisko §4 odst.6 SZ, Souhlas s dělením pozemků (§ 82 odst.3 SZ) podle § 151 SŘ</t>
  </si>
  <si>
    <t>Koordinace cyklostezek, Územní studie</t>
  </si>
  <si>
    <t>web města, tištěný zpravodaj města Broumova</t>
  </si>
  <si>
    <t>... nevím, snad jedním důvodem mohla být i existence "Dobrovolného svazku obcí Broumovsko" kde bylo setkávání starostů ORP pravidelné a další fungující společné aktivity obcí ... v této souvislosti pak méně času a snad i pocit nadbytečnosti zřízení Rady obcí, jejíž nadčasový smysl a vymezená působnost byly především z důvodu neodkladnosti operativního řešení mnoha každodenních problémů malých obcí shledány za neprioritní...</t>
  </si>
  <si>
    <t>Individuální dotazy a problémy jsou řešeny ochotně a se zájmem o aplikaci v obecné praxi.</t>
  </si>
  <si>
    <t>Kromě oficiálních "školení" na půdě KÚ uspořádat cca 1x ročně 2 denní seminář např. s pozvanými odborníky souvisejících profesí a s následnou neformální výměnou zkušeností pracovníků ORP</t>
  </si>
  <si>
    <t>Výjezdní pracovní a diskuzní setkání spojené např. s naučnou prohlídkou zajímavé lokality, dvoudenní, s pozvanými hosty-odborníky v souvisejících profesích = "konference" pořizovatelů ORP?</t>
  </si>
  <si>
    <t>Požadavky na ochranu přírody a krajiny v detailu...</t>
  </si>
  <si>
    <t>Městský úřad Dobruška</t>
  </si>
  <si>
    <t>Dobruška</t>
  </si>
  <si>
    <t>mgjbetz</t>
  </si>
  <si>
    <t>posta@mestodobruska.cz</t>
  </si>
  <si>
    <t>rozvoje města</t>
  </si>
  <si>
    <t>Lánská</t>
  </si>
  <si>
    <t>i.lanska@mestodobruska.cz</t>
  </si>
  <si>
    <t>Jirásková</t>
  </si>
  <si>
    <t>Radka</t>
  </si>
  <si>
    <t>r.jiraskova@mestodobruska.cz</t>
  </si>
  <si>
    <t>informace o činnosti úřadu územního plánování jsou každoročně zasílány jednotlivým obcí písemně, v případě potřeby probíhají individuální konzultace, informace o průběhu pořizování ÚPD jsou zveřejňovány na úředních deskách obcí, případně prostřednictvím místních zpravodajů</t>
  </si>
  <si>
    <t>ke zřízení Rady obcí nebyl uplatněn požadavek starosty města Dobrušky ani starostů ostatních obcí, jednotlivé obce se rozvíjejí úměrně jejich potřebám, velikosti a umístění obce v rámci ORP, při zpracování aktualizací ÚAP úřad územního plánování s jednotlivými obcemi úzce spolupracuje</t>
  </si>
  <si>
    <t>neochota řešit individuální problémy při pořizování územně plánovací dokumentace, nedostatek praktických zkušeností z pořizovatelské praxe</t>
  </si>
  <si>
    <t>pořádání pracovních setkání pořizovatelů s možností vzájemné konzultace, aktuální informace k řešení problémů</t>
  </si>
  <si>
    <t>aktualizace stanovisek a metodik, dobře fungující web ÚÚR - aktualizace 1000 otázek, pasportizace ÚPD</t>
  </si>
  <si>
    <t>možnost konzultace jednotlivých problémů přímo s MMR, ne řešit přes krajský úřad, doplnění metodik k uplatňování náhrad za změnu v území, ukončení platnosti jednotlivých územně plánovacích dokumentací</t>
  </si>
  <si>
    <t>pořádání seminářů pro území více krajů, semináře např. agentury BOVA jsou pro města velmi finančně náročné, možnost účasti max. jednoho pracovníka, možnost konzultace (využití právních služeb) MMR</t>
  </si>
  <si>
    <t>odpovídající kancelářské prostory, dobré technické vybavení</t>
  </si>
  <si>
    <t>pořízení vhodnějšího software pro zpracování aktualizace ÚAP</t>
  </si>
  <si>
    <t>oddělení úřad územního plánování je součástí odboru rozvoje města</t>
  </si>
  <si>
    <t>úřad územního plánování úzce spolupracuje se stavebním úřadem, proto bylo podle mého názoru vhodnější jeho začlenění v rámci odboru výstavby; odbor rozvoje města řeši požadavky města v rozsahu především samostatné působnosti</t>
  </si>
  <si>
    <t>ÚAP jsou poskytována v tištěné podobě, elektronicky na CD</t>
  </si>
  <si>
    <t>vyhodnocení připomínek a rozhodnutí o námitkách, soulad jednotlivých částí dokumentace s právními předpisy, soulad s MINISem, neoprávněné požadavky dotčených orgánů, vymezení veřejně prospěšných staveb pro předkupní právo, nemožnost prokázat potřebu vymezení nových zastavitelných ploch, značné množství vymezených zastavitelných ploch bez reálné možnosti jejich zastavění (vlastnické vztahy, vysoké finanční nároky na zainvestování území), nedostupnost právních služeb (velká vytíženost právníka města, nespecializuje se na problematiku územního plánování), náhrady za změnu v území</t>
  </si>
  <si>
    <t>navrhuji zjednodušení uvedeného formuláře s větší vypovádající schopností o činnosti jednotlivých úřadů územního plánování</t>
  </si>
  <si>
    <t>Městský úřad Dvůr Králové nad Labem</t>
  </si>
  <si>
    <t>Dvůr Králové nad Labem</t>
  </si>
  <si>
    <t>mu5b26c</t>
  </si>
  <si>
    <t>podatelna@mudk.cz</t>
  </si>
  <si>
    <t>Rudolf</t>
  </si>
  <si>
    <t>rudolf@mudk.cz</t>
  </si>
  <si>
    <t>setkání starostů ORP</t>
  </si>
  <si>
    <t>internet, úřední deska, noviny radnice</t>
  </si>
  <si>
    <t>pro nesouhls některých obcí</t>
  </si>
  <si>
    <t>periodická, aktuální</t>
  </si>
  <si>
    <t>erudovaná, reaguje na judikáty</t>
  </si>
  <si>
    <t>nepřetržitě otevřený celý úřad veřejnosti</t>
  </si>
  <si>
    <t>konzultační-úřední-hodiny</t>
  </si>
  <si>
    <t>vazba na st.úřad-obousměrná</t>
  </si>
  <si>
    <t>nesoudné požadavky na nové návrhové plochy pro výstavbu, vyhrožování soudem</t>
  </si>
  <si>
    <t>Městský úřad Hořice</t>
  </si>
  <si>
    <t>nám. Jiřího z Poděbrad</t>
  </si>
  <si>
    <t>Hořice</t>
  </si>
  <si>
    <t>247bzdz</t>
  </si>
  <si>
    <t>e-podatelna@horice.org</t>
  </si>
  <si>
    <t>Vaňkátová</t>
  </si>
  <si>
    <t>vankatova@horice.org</t>
  </si>
  <si>
    <t>územního plánování a regionálního rozvoje</t>
  </si>
  <si>
    <t>Vanická</t>
  </si>
  <si>
    <t>vanicka@horice.org</t>
  </si>
  <si>
    <t>územní plánování - postupy,termíny,pravomoce,</t>
  </si>
  <si>
    <t>obce nemají potřebu,chybí důvod vzniku tohoto orgánu</t>
  </si>
  <si>
    <t>vyjádření nejednotné, nezávazné,...... neřeší praxi</t>
  </si>
  <si>
    <t>závazné metodiky podložené právním výkladem ,uznávaná vzorová řešení = vzory</t>
  </si>
  <si>
    <t>vyčleněné prostředky ze státního rozpočtu nejsou pro obec řádně označené a nelze je bez problémů vyčlenit,použití není pro obec závazné, často přesunuty jinam</t>
  </si>
  <si>
    <t>využívat pro ÚP prostředky určené státem na ÚP</t>
  </si>
  <si>
    <t>úzká provázanost - vyhojuje</t>
  </si>
  <si>
    <t>vyjímečně -při aktualizaci ÚAP</t>
  </si>
  <si>
    <t>dle požadavku</t>
  </si>
  <si>
    <t>67-70</t>
  </si>
  <si>
    <t>chybí digitální mapa veřejné správy, nejednostnost výkladu pořizovatelské praxe</t>
  </si>
  <si>
    <t>nízké</t>
  </si>
  <si>
    <t>dobré</t>
  </si>
  <si>
    <t>Magistrát města Hradec Králové</t>
  </si>
  <si>
    <t>Československé armády</t>
  </si>
  <si>
    <t>Hradec Králové</t>
  </si>
  <si>
    <t>hlavního architekta</t>
  </si>
  <si>
    <t>Brůna</t>
  </si>
  <si>
    <t>petr.bruna@mmhk.cz</t>
  </si>
  <si>
    <t>Rambousková</t>
  </si>
  <si>
    <t>martina.rambouskova@mmhk.cz</t>
  </si>
  <si>
    <t>posuzování záměrů a staveb z hlediska architektury; organizace architektonických a urbanistických soutěží; tvorba drobných architektonickcý návrhů; koncepční činnosti na úseku zeleně, dopravy a veřejného osvětlení</t>
  </si>
  <si>
    <t>zadávání zakázek - dle zákona o zadávání veřejných zakázek</t>
  </si>
  <si>
    <t>prostřednictvím zpravodaje Radnice, vydávaného městem Hradec Králové; prostřednictvím internerových stránek města; elektronická nebo telefonická komunikace s jednotlivými obcemi dle aktuální potřeby (např. info o dotacích na ÚPD či o aktualizace ÚAP)</t>
  </si>
  <si>
    <t>Rada obcí nebyla zřízena, protože nebyla 100% shoda všech obcí ORP Hradec Králové na jejím zřízení (všechny obce byly osloveny a vyzvány k projevení souhlasu či nesouhlasu se zřízením Rady obcí.</t>
  </si>
  <si>
    <t>jednotliví referenti odboru územního plánování nám vycházejí v rámci svých možností vstříc a snaží se hledat řešení</t>
  </si>
  <si>
    <t>Uvítali bychom větší konkrétnost při odpovědích KÚ na naše konkrétní dotazy či problémy (konkrétně popsaný problém = konkrétní jednoznačná odpověď = konkrétní návod na řešení)</t>
  </si>
  <si>
    <t>využíváme zveřejněných metodika a seminářů</t>
  </si>
  <si>
    <t>uvítali bychom, kdyby metodiky byly poskytnuté v předstihu, než má být určitá činnost vykonávána např. metodika ke zprávě o uplatňování územních plánů. Dále aby metodiky byly aktuální např. k vydání OOP se stále mění. K něčemu metodiky zcela chybí např. vyhodnocování potřeby nových zastavitelných ploch u větších měst.</t>
  </si>
  <si>
    <t>uvítali bychom, kdyby bylo možné zajistit účast vykladatelů zákona na seminářích pořádaných krajským úřadem</t>
  </si>
  <si>
    <t>jakákoli forma metodické pomoci, kterou lze využit pro pořizovatelskou činnost je námi vítaná. Bylo by potřeba, aby byla aktuální a v předstihu.</t>
  </si>
  <si>
    <t>Podmínky pro výkon agendy zhoršuje a zatěžuje nadměrná administrativa např. zbytečně opakovaná vyjadřování z hlediksa územního plánu, spisová služba ne vždy funkční a přizpůsobená dané agendě atp.</t>
  </si>
  <si>
    <t>uvítali bychom zjednodušení administrativních pochodů, jednodušší a rychlejší spisovou službu, dále rychlešjí a výkonější počítače</t>
  </si>
  <si>
    <t>oddělení územního plánování je začleněno do odboru hlavního architekta</t>
  </si>
  <si>
    <t>začlenění je fungující</t>
  </si>
  <si>
    <t>správci inž. sítí poskytují údaje průběžně a vpořádku; naopak od státních orgánů a institucí je získávání dat problematické</t>
  </si>
  <si>
    <t>problémy s projektanty územních plánů - nechtějí dodržovat právní předpisy, chybují, nejsou ochotni nměnit své letité zažité přístupy a pojetí ÚPD, vymýšlejí různé pordobnosti nepříslušející územnímu plánu; dále se soustavně potýkáme s nesprávným obsahem stanovisek DO i přes upozorňování je píšou stále po "svém" (bez uvedení právních předpisů, nezdůvodňují požadavky, překračují kompetence atp.</t>
  </si>
  <si>
    <t>uvítali bychom osvětu a školení projektantů a dotřčených orgánů</t>
  </si>
  <si>
    <t>677, 4</t>
  </si>
  <si>
    <t>105, 6</t>
  </si>
  <si>
    <t>Městský úřad Jaroměř</t>
  </si>
  <si>
    <t>Jaroměř</t>
  </si>
  <si>
    <t>sbwbzd5</t>
  </si>
  <si>
    <t>podatelna@jaromer-josefov.cz</t>
  </si>
  <si>
    <t>Porcalová</t>
  </si>
  <si>
    <t>Blanka</t>
  </si>
  <si>
    <t>porcalova@jaromer-josefov.cz</t>
  </si>
  <si>
    <t>Saifrtová</t>
  </si>
  <si>
    <t>Božena</t>
  </si>
  <si>
    <t>saifrtova@jaromer-josefov.cz</t>
  </si>
  <si>
    <t>Účast na jednáních, konzultace a spolupráce s odbory úřadu, s veřejností, odborná pomoc.</t>
  </si>
  <si>
    <t>Výběrová řízení zpracovatelů ÚPD, běžný chod útvaru, např. vedení archivu, evidence pošty, údržba webových stránek útvaru a jejich aktualizace apod.</t>
  </si>
  <si>
    <t>Účast na zasedáních zastupitelstev obcí, výběrová řízení zpracovatele ÚPD, účast na jednáních.</t>
  </si>
  <si>
    <t>Konzultace při zpracovávání ÚPD.</t>
  </si>
  <si>
    <t>Webové stránky útvaru, ale i jednotlivých obcí. Publikace článků v obecních periodikách.</t>
  </si>
  <si>
    <t>Obce neměly o zřízení Rady zájem.</t>
  </si>
  <si>
    <t>Nedodržení souladu s územně plánovací dokumentací, realizace stavby bez povolení. Převážnou příčinou je neznalost zákonů, ale také obcházení ustanovení zákona č. 183/2006 Sb.</t>
  </si>
  <si>
    <t>S metodickou pomocí KÚ na úseku územního plánování jsme v podstatě spokojeni.</t>
  </si>
  <si>
    <t>Intenzivnější a přesnější výklady ke konkrétním problémům (např. i k předávaným soudním rozhodnutím), podávání přesnějších informací a konkrétních způsobů řešení komplikací vznikajících při pořizování ÚPD a ÚAP.</t>
  </si>
  <si>
    <t>S metodickou pomocí MMR jsme spokojeni.</t>
  </si>
  <si>
    <t>Uvítali bychom zvýšení četnosti pořádaných seminářů.</t>
  </si>
  <si>
    <t>Zvýšení spolupráce KÚ s obcemi, předávání informací obcím (např. i formou letáků, metodických pomůcek apod.), intenzivnější komunikace KÚ s obcemi (porady za účasti zástupců obcí). Přiblížení problematiky územního plánování na úroveň obcecních úřadů.</t>
  </si>
  <si>
    <t>Problémy bývají nejčastěji v prosazování zájmů (nejčastěji soukromých investorů) do procesu projednávání ÚPD prostřednictvím samosprávy bez ohledu na dodržení zákonnosti. Neúplné vybavení úseku.</t>
  </si>
  <si>
    <t>Větší infromovanost veřejnosti a zastupitelů obcí o procesu projednávání s důrazem na zvýšení respektu k doporučenému odbornému řešení. Dovybavení úseku.</t>
  </si>
  <si>
    <t>Úřad územního plánování je samostatným oddělením odboru výstavby.</t>
  </si>
  <si>
    <t>Logické začlenění do struktury úřadu, jsou vytvořeny podmínky pro plynulou spolupráci s odborem výstavby, respektive pro snadnou koordinaci obou útvarů (OV a ÚÚP) při všech probíhajících řízeních.</t>
  </si>
  <si>
    <t>Technická pomoc při zpracování ÚAP, respektive RURÚ.</t>
  </si>
  <si>
    <t>17, 18, 21, 68, 70, 71, 81, 82, 93</t>
  </si>
  <si>
    <t>Stanoviska dotčených orgánů. Dodržení lhůt. Účast dotčených orgánů při projednávání ÚPD. Nesoulad ZÚR s ÚPD jednotlivých obcí ve správním obvodu. Finanční problémy malých obcí při zajišťování úhrady nákladů spojených s pořízením ÚP dle zákona č. 183/2006 Sb. Ustanovení § 102 zákona č. 183/2006 Sb.</t>
  </si>
  <si>
    <t>Zlepšení úrovně uzavíraných smluv mezi obcí a zpracovatelem ÚPD. Uvítali bychom vytvoření jakési vzorové smlouvy. Kladení důrazu na zvyšování kvalifikace autorizovaných osob (zpracovatelů ÚPD). Vzhledem k tomu, že je nejčastějším kritériem výběru dodavatele pro většimnu obcí cena, nemá vybraný zpracovatel vždy dostatečné zkušenosti se zpracováním ÚPD.</t>
  </si>
  <si>
    <t>Městský úřad Jičín</t>
  </si>
  <si>
    <t>Jičín</t>
  </si>
  <si>
    <t>posta@mujicin.cz</t>
  </si>
  <si>
    <t>Územního plánování a rozvoje města</t>
  </si>
  <si>
    <t>Bodlák</t>
  </si>
  <si>
    <t>Ondřej</t>
  </si>
  <si>
    <t>bodlak@mujicin.cz</t>
  </si>
  <si>
    <t>pracoviště Úřad územního plánování</t>
  </si>
  <si>
    <t>úřední deska, www stránky, tisk</t>
  </si>
  <si>
    <t>protože to není nutné</t>
  </si>
  <si>
    <t>černé stavby ve volné krajině</t>
  </si>
  <si>
    <t>ORP pracují s ÚP dokumentacemi každodenně, tzn. také by měli mít zásadní slovo v tom, jak má ÚP dokumentace vypadat, aby se v tom vyznaly. Myšlenka MINIS není špatná, ale současný stav požadovaný krajem není přehledný, čitelný. ÚP dokumentace musí být intuitivní (grafika) a ne zbytečně zaplevelená zkratkami (npř. NSp,...).</t>
  </si>
  <si>
    <t>Nedostatečný počet bezplatných školení pro ORP. Lidé z MMR školí za peníze (byť ve svém volnu) a jiná školení pro ORP téměř nejsou. ÚÚR vám vetšinou odpoví ve stylu poraď si sám. Celostátní konference jsou pouze společenskou akcí.</t>
  </si>
  <si>
    <t>Školení pro ORP by měla být bezplatná a v pravidelných půlročních intervalech. Školení by mělo pořádat MMR prostřednictvím kraje (či více krajů).</t>
  </si>
  <si>
    <t>Omezit počet lidí na MMR a krajských úřadech. Tyto finance poskytnout na lidi a lidem v ORP, kde je nejvíce práce.</t>
  </si>
  <si>
    <t>Peníze, které chodí na výkon státní správy musí být identifikovatelné po jednotlivých složkách. Do doby, než bude jasné kolik peněz jde na ORP pro ÚÚP, bude situace stejná.</t>
  </si>
  <si>
    <t>odbor územního plánování a rozvoje města - pracoviště úřad územního plánování</t>
  </si>
  <si>
    <t>zpracování ÚAP pro ORP.</t>
  </si>
  <si>
    <t>68 (vodovodní síť včetně ochranného pásma), 70 (síť kanalizačních stok včetně ochranného pásma)</t>
  </si>
  <si>
    <t>Problémem je institut létajícího pořizovatele, který je placen pouze za práci a následně již s ÚPD nepracuje. Je mu tedy jedno v jakém stavu je ÚPD odevzdána, hlavně když splní zakázku. Problémem je také, když tento létající pořizovatel je současně v týmu zpracovatele. Institut létajícího pořizovatele bych navrhoval zrušit. Pořizovatelem by byli pouze ORP. Nečitelnost ÚP (např.grafika dle MINIS).</t>
  </si>
  <si>
    <t>ORP by dle mého názoru měli být i projektantem ÚPD. Poté by mohlo územní plánování začít v této zemi i fungovat tak jak má.</t>
  </si>
  <si>
    <t>Městský úřad Kostelec nad Orlicí</t>
  </si>
  <si>
    <t>Kostelec nad Orlicí</t>
  </si>
  <si>
    <t>aj5bhbi</t>
  </si>
  <si>
    <t>podatelna@muko.cz</t>
  </si>
  <si>
    <t>Územního plánu-stavební úřad</t>
  </si>
  <si>
    <t>Šabatková</t>
  </si>
  <si>
    <t>jsabatkova@muko.cz</t>
  </si>
  <si>
    <t>Metodická pomoc obcím a Městysům jak pořídit ÚP,jak provádět výběrové řízení, jak sepsat smlouvu apod.</t>
  </si>
  <si>
    <t>Výměna zkušeností s jinými úřady územního plánování</t>
  </si>
  <si>
    <t>Zprávou o činnosti odboru předkládanou na zastupitelstvu města 1x ročně</t>
  </si>
  <si>
    <t>Nevím</t>
  </si>
  <si>
    <t>Formální přístup, citace §§. Nechce se mi o tom mluvit.Jedou jsme napsali s kolegi z ostatních úřadů pravdu do dotazníků UUR ke kterým měl přístup KÚ a už to nechci znovu zažít.</t>
  </si>
  <si>
    <t>Snížení stavu(případně zrušení) KÚ. Tři pracovních KÚ neodvedou zdaleka takovou práci jako jeden pořizovatel na ORP. Jeden pořizovatel na ORP ku 10 pracovníkům oddělení územního plánování KÚ, to je trochu silná káva. Proč musí na kontrolní činnost jezdit 3?Jakou mají zodpovědnost ve srovnání s pořizovatelem na ORP .</t>
  </si>
  <si>
    <t>Nejlepší spolupráce je s UUR. Na MMR s Ing.Sklenář a Ing.Tunka nemaji konkurenci.Jen trochu nechápu, proč se školení MMR provádí pod hlavičkou souk.společností za nemalé peníze .Nejsou snad pracovních MMR zaměstnanci?Provádějí snad školení mimo svojí pracovní dobů?</t>
  </si>
  <si>
    <t>Zlepšení metodické pomoci bych viděla v osobních konzultacích s UUR. Někdy jsou tak složité situace, které se nedají ani popsat v souvislostech a bylo by lepší do Brna zajet.</t>
  </si>
  <si>
    <t>O zlepšení součinnosti s KÚ ??? Nejlepší je když na něm nic nepotřebujete. Úřad územního plánování a obec -součinnost si vytváříme dle potřeby a funfuje, jen někteří starostové by potřebovali řádně proškolit a to nejen o svých povinnostech. Doporučovala bych zkoušku způsobilosti, aby už konečně někteří pochopili jaký je rozdíl mezi státní správou a samosprávou.</t>
  </si>
  <si>
    <t>je to smutné, ale lidé si dnes úředníků neváží, maji pocit že úředník je jejich nepřítel a nechápou, že úředník zákon netvoří, ale musí ho dodržovat.</t>
  </si>
  <si>
    <t>Celostátně oddělit státní správu od samosprávy.</t>
  </si>
  <si>
    <t>Odbor územního plánování-stavební úřad do 30.6.2012. Od 1.7.2012 sloučeno ještě s odborem životního prostředí. Co na to dodat.Pro rozhodnutí si odbor bude sám sobě vydávat i závazná stanoviska. Rozhodnutí rady města je nezvratné. Snad se s tím popereme.</t>
  </si>
  <si>
    <t>Do 30.6.2012 výborně, od 1.7.2012 úkáže čas. Spojení územního plánování a stavebního úřadu je perfektní modul, moc nám vyhovuje a spolupráce je výborná. Připojení životního prostředí zatím nedokáži hodnotit.</t>
  </si>
  <si>
    <t>Poskytované údaje jsou nepřesné</t>
  </si>
  <si>
    <t>Městský úřad Náchod</t>
  </si>
  <si>
    <t>Náchod</t>
  </si>
  <si>
    <t>gmtbqhx</t>
  </si>
  <si>
    <t>podatelna@mestonachod.cz</t>
  </si>
  <si>
    <t>Lipovská</t>
  </si>
  <si>
    <t>Andrea</t>
  </si>
  <si>
    <t>a.lipovska@mestonachod.cz</t>
  </si>
  <si>
    <t>Vlachová</t>
  </si>
  <si>
    <t>i.vlachova@mestonachod.cz</t>
  </si>
  <si>
    <t>nové územní plány, metodická pomoc</t>
  </si>
  <si>
    <t>příliš všeobecné informace, pouze holá citace paragrafů</t>
  </si>
  <si>
    <t>konkrétní pracovník pro konzultace problému ORP, příklad z jiných krajů (naše ORP čerpá metodiku spíše z jiných krajů např. Liberecký)</t>
  </si>
  <si>
    <t>již 6 měsíců jsme neobdrželi odpověď na písemný dotaz</t>
  </si>
  <si>
    <t>častější školení pro ORP v rámci krajů (neplacená)</t>
  </si>
  <si>
    <t>v případě školení nebo porad uspořádat je v sále s větší kapacitou</t>
  </si>
  <si>
    <t>zařazen do odboru výstavby a územního plánování</t>
  </si>
  <si>
    <t>chybí funkční odbor regionálního rozvoje</t>
  </si>
  <si>
    <t>správa mapového serveru a aktualizace katastrálních dat</t>
  </si>
  <si>
    <t>neznalost problematiky určeného zastupitele</t>
  </si>
  <si>
    <t>Městský úřad Nová Paka</t>
  </si>
  <si>
    <t>Dukelské náměstí</t>
  </si>
  <si>
    <t>Nová Paka</t>
  </si>
  <si>
    <t>y73bsrg</t>
  </si>
  <si>
    <t>podatelna@munovapaka.cz</t>
  </si>
  <si>
    <t>kancelář úřadu</t>
  </si>
  <si>
    <t>Sucharda</t>
  </si>
  <si>
    <t>sucharda@munovapaka.cz</t>
  </si>
  <si>
    <t>Dufek</t>
  </si>
  <si>
    <t>Vítězslav</t>
  </si>
  <si>
    <t>dufek@munovapaka.cz</t>
  </si>
  <si>
    <t>Nováková</t>
  </si>
  <si>
    <t>Sylva</t>
  </si>
  <si>
    <t>novakova@munovapaka.cz</t>
  </si>
  <si>
    <t>setkání starostů obcí</t>
  </si>
  <si>
    <t>výměna zkušeností</t>
  </si>
  <si>
    <t>pomocí webových stánek města a městského úřadu,setkání starostů</t>
  </si>
  <si>
    <t>obce nevznesly tento požadavek</t>
  </si>
  <si>
    <t>krajský úřad Královéhradeckého kraje pro nás pořádá pravidelné porody a školení a dobře funguje i individuální podávání informací a způsobů řešení problémů. Výborná je spolupráce v oblasti územně analytických podkladů.</t>
  </si>
  <si>
    <t>Konkrétnější řešení některých problémů pořizování ÚPD.</t>
  </si>
  <si>
    <t>Chybí některé metodické pokyny.</t>
  </si>
  <si>
    <t>více školení (bezplatných)</t>
  </si>
  <si>
    <t>semináře a porady pro obce společně s krajským úřadem a úřady územního plánování</t>
  </si>
  <si>
    <t>Hlavním problémem je nedostatek financí na chod oddělení, zvyšování složitosti a odbornosti úkonů a přírůstek dalších agend z jiných oblastí mimo územní plánování pro pracovníky úřadu územního plánování.</t>
  </si>
  <si>
    <t>Jednoznačné vyčlenění financí pro územně analytické podklady (poskytovaných MMR) a zlepšení informovanosti o potřebě pořizování těchto podkladů. Poskytnutí dotace pro pořizování územních plánů pro obce . Jednoznačné začlenění pracovníků pořizujících územní plán do platové třídy.Poskytnutí prostředků na programové a další vybavení úřadů územních plánování. Řešit zastupitelnost pracovníků.Zajistit možnost dalších seminářů např. v oblasti urbanismu.</t>
  </si>
  <si>
    <t>Oddělení rozvoje spadá pod kancelář úřadu MěÚ Nová Paka.</t>
  </si>
  <si>
    <t>Jedná se o malý městský úřad,kde vyhovuje toto zařazení.</t>
  </si>
  <si>
    <t>digitalizace podkladů pro územní plán,rozbory a průzkumy,projekty návrhů územních plánů,rozbor udržitelného rozvoje</t>
  </si>
  <si>
    <t>A067 až A070</t>
  </si>
  <si>
    <t>Tlak žadatelů na změnu funkčního využití pozemků na zastavitelné pozemky často v lokalitách kde nelze změnu provést,nesouhlas majitelů pozemku v veřejně prospěšnými opatřeními,suburbanizace,nekvalitní práce některých projektantů a problémy ve spolupráci s některými projektanty a nedostatky smluv obce s projektantem.</t>
  </si>
  <si>
    <t>Městský úřad Nové Město nad Metují</t>
  </si>
  <si>
    <t>Nové Město nad Metují</t>
  </si>
  <si>
    <t>qgfbxi4</t>
  </si>
  <si>
    <t>podatelna@novemestonm.cz</t>
  </si>
  <si>
    <t>Mathes</t>
  </si>
  <si>
    <t>mathes@novemestonm.cz</t>
  </si>
  <si>
    <t>Balcar</t>
  </si>
  <si>
    <t>Adam</t>
  </si>
  <si>
    <t>balcar@novemestonm.cz</t>
  </si>
  <si>
    <t>výkon státní památkové péče</t>
  </si>
  <si>
    <t>zasedání zastupitelstev obcí, při kterých se projednávají návrhy změn ÚP a rozvoj obcí</t>
  </si>
  <si>
    <t>Informace jsou podávány na webových stránkách města a na pravidelných porádách starostů obcí celé ORP</t>
  </si>
  <si>
    <t>nabyl zájem, město a obce ORP jsou již členy Dobrovolného svazku obcí Region Novoměstsko</t>
  </si>
  <si>
    <t>Provádění staveb a jejich změn, popř. využití pozemků v rozporu s funkčním určením pozemku dle ÚPD</t>
  </si>
  <si>
    <t>Metodická pomoc je formální, odehrává se pouze na úrovni přeposíláním materiálů z ministerstva, popř. judikátů od soudů nebo konáním několika porad ročně na KÚ</t>
  </si>
  <si>
    <t>Zajistit pružnou reakci na jednotlivé sporné výklady zákona a problémy v pořizovatelské praxi</t>
  </si>
  <si>
    <t>Obdobně jako u KÚ</t>
  </si>
  <si>
    <t>Zjednodušit a zkrátit tyto dotazníky pro analýzu stavu, odstranit překryvy s dotazníkem pro stavební řád a územní rozhodování</t>
  </si>
  <si>
    <t>Vydávat jasná a konkrétní stanoviska (ne citace ze zákonů)</t>
  </si>
  <si>
    <t>Dostatečné personální a přístrojové vybavení</t>
  </si>
  <si>
    <t>Další vylepšení přístrojové techniky a programů (CAD, a pod.). Vyjasnění výše příspěvku státu na výkon státní správy v oblasti ÚP tak, aby byla tato suma identifikovatelná v celkovém objemu doručovaných financí od státu na Městský</t>
  </si>
  <si>
    <t>Je jedním z odborů městského úřadu, funkčně podřízený tajemníkovi</t>
  </si>
  <si>
    <t>Má dostatečný prostor pro nezávislou činnost</t>
  </si>
  <si>
    <t>67, 68, 69, 70</t>
  </si>
  <si>
    <t>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 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 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t>
  </si>
  <si>
    <t>Nedostatečná metodická pomoc. Stavební zákon je velmi otevřený pro variabilitu řešení, což je na jednu stranu dobře, nicméně na druhou stranu se celá problematika posouvá více a více do právní roviny, kdy pořizovatelé místo metodik vydaných MMR postupují vedle základní osnovy dané zákonem také podle jednotlivých judikátů NSS, které vlastně tyto metodiky nahrazují. Vzhledem k závažnosti územního plánování a všem souvislostem a následkům, které může špatný postup pořizování způsobit (a to i při maximální snaze o dobrý, správný a právně bezchybný výsledek), je absence metodických materiálů naprosto tristní a MMR by si mělo uvědomit, že i ono nese svůj nemalý díl zodpovědnosti (a nikoliv pouze pořizovatelé, jak je všude bohatě zdůrazňováno).</t>
  </si>
  <si>
    <t>Městský úřad Nový Bydžov</t>
  </si>
  <si>
    <t>Nový Bydžov</t>
  </si>
  <si>
    <t>2umb8hk</t>
  </si>
  <si>
    <t>mesto@novybydzov.cz</t>
  </si>
  <si>
    <t>Rejthárek</t>
  </si>
  <si>
    <t>rejtharek@novybydzov.cz</t>
  </si>
  <si>
    <t>jednání obcí mikroregionu a správního území - témata dle potřeby</t>
  </si>
  <si>
    <t>stránky města</t>
  </si>
  <si>
    <t>není zákonná povinost</t>
  </si>
  <si>
    <t>v případě konzultací s pracovníky KÚ - výborná spolupráce, sdělování stanovisek ze strany KÚ je distribuováno elektronicky,</t>
  </si>
  <si>
    <t>vše je k dispozici na příslušných el. stánkách</t>
  </si>
  <si>
    <t>vzhledem k velikosti úřadu jsou omezené finanční prostředky pro např. kvalitnější software</t>
  </si>
  <si>
    <t>útvar je začleněn do odboru výstavby a životního prostředí, není samostaným oddělením vzhledem ke své velikosti</t>
  </si>
  <si>
    <t>chybí bližší vazba s ohledem na odbor investiční a majetkový</t>
  </si>
  <si>
    <t>zveřejnění ÚAP</t>
  </si>
  <si>
    <t>nedostatek finannčích prostředků</t>
  </si>
  <si>
    <t>Městský úřad Rychnov nad Kněžnou</t>
  </si>
  <si>
    <t>Havlíčkova</t>
  </si>
  <si>
    <t>Rychnov nad Kněžnou</t>
  </si>
  <si>
    <t>qc8bbmz</t>
  </si>
  <si>
    <t>podatelna@rychnov-city.cz</t>
  </si>
  <si>
    <t>Odbor výstavby a životního prostředí</t>
  </si>
  <si>
    <t>Dušek</t>
  </si>
  <si>
    <t>petr.dusek@rychnov-city.cz</t>
  </si>
  <si>
    <t>Brandejs</t>
  </si>
  <si>
    <t>jiri.brandejs@rychnov-city.cz</t>
  </si>
  <si>
    <t>hlášení předkupního práva z vydaných ÚP do katastru nemovitostí;...</t>
  </si>
  <si>
    <t>poradenská a metodická činnost obcím; administrativní činnost;...</t>
  </si>
  <si>
    <t>pořizování aktualizace územně analytických podkladů obcí;vydávání vyjádření nebo stanovisek nebo závazných stanovisek dotčeného orgánu;výkon agendy podle zákona č. 106/1999 Sb</t>
  </si>
  <si>
    <t>informování v rámci setkávání starostů-co je územní plán, postup pořízení, součinnost úúp a samosprávy</t>
  </si>
  <si>
    <t>internet, setkání se starosty, účast prac.úúp na veřejných zasedáních zastupitelstev obcí při projednávání ÚP, úřední deska</t>
  </si>
  <si>
    <t>dohled nad úkony zastupitelstev obcí, týkající se územních plánů (správnost usnesení dle SZ....)</t>
  </si>
  <si>
    <t>pravidelné porady i individuální konzultace - spokojeni</t>
  </si>
  <si>
    <t>praktické metodické příručky, málo neplacených metodických odbor.školení,</t>
  </si>
  <si>
    <t>odborné semináře a metodická školení pořádat častěji</t>
  </si>
  <si>
    <t>dobré technické podmínky, uvítali bychom personální posílení</t>
  </si>
  <si>
    <t>zvýšení počtu pracovníků</t>
  </si>
  <si>
    <t>úřad územního plánování je součástí Odboru výstavby a životního prostředí</t>
  </si>
  <si>
    <t>na CD ve formátu .pdf a v tištěné formě</t>
  </si>
  <si>
    <t>neznáme konečný počet poskytovatelů- je to jejich povinnost dle§27 odst.3)SZ</t>
  </si>
  <si>
    <t>problémy v součinnosti s projektantem, formálně nesprávná stanoviska dotčených orgánů</t>
  </si>
  <si>
    <t>Městský úřad Trutnov</t>
  </si>
  <si>
    <t>Trutnov</t>
  </si>
  <si>
    <t>3acbs2c</t>
  </si>
  <si>
    <t>podatelna@trutnov.cz</t>
  </si>
  <si>
    <t>odbor rozvoje města a územního plánování</t>
  </si>
  <si>
    <t>Franc</t>
  </si>
  <si>
    <t>franc@trutnov.cz</t>
  </si>
  <si>
    <t>Hlíza</t>
  </si>
  <si>
    <t>hliza@trutnov.cz</t>
  </si>
  <si>
    <t>semináře o stavu územně plánovací dokumentace a územně analytických podkladech pro starosty</t>
  </si>
  <si>
    <t>internet, místní tisk</t>
  </si>
  <si>
    <t>doplnění metodických podkladů pro územně plánovací činnost a činnost úřadu územního plánování. Více aktivity v procesu projednání novely stavebního zákona.</t>
  </si>
  <si>
    <t>veřejná databáze metodických pomůcek</t>
  </si>
  <si>
    <t>nedostatečné personální obsazení pro oblast územního plánování</t>
  </si>
  <si>
    <t>doplnění</t>
  </si>
  <si>
    <t>část ÚAP</t>
  </si>
  <si>
    <t>Městský úřad Vrchlabí</t>
  </si>
  <si>
    <t>Zámek</t>
  </si>
  <si>
    <t>Vrchlabí</t>
  </si>
  <si>
    <t>Ryndová</t>
  </si>
  <si>
    <t>Eliška</t>
  </si>
  <si>
    <t>ryndovaeliska@muvrchlabi.cz</t>
  </si>
  <si>
    <t>dolezalovajana@muvrchlabi.cz</t>
  </si>
  <si>
    <t>plánovací a jiné smlouvy, projednávání</t>
  </si>
  <si>
    <t>veřejná projednání ÚPD a jiných rozvojových dokumentů, prezentace ÚAP pro zástupce obcí</t>
  </si>
  <si>
    <t>internet, regionální tisk</t>
  </si>
  <si>
    <t>Krajský úřad klade v některých případech nepřiměřený důraz na formální postupy při pořizování ÚPD, na druhou stranu se leckdy vyhýbá opravdové "metodické pomoci", zvláště v komplikovaných kauzách. Kladně je námi přijímána podpora dalšího vzdělávání a informovanosti zejména v připravovaných legislativních změnách na úseku územního plánování.</t>
  </si>
  <si>
    <t>Větší ochota skutečně pomoci a pochopit lokální problémy.</t>
  </si>
  <si>
    <t>Sjednotit metodiky postupů, vč. vytvoření pomocných formulářů ( nad rámec právních předpisů). Např. formuláře žádostí, evidencí, vyhodnocujících zpráv, zprávy o uplatňování ÚP, ...</t>
  </si>
  <si>
    <t>zvýšení frekvencí porad a metodických školení</t>
  </si>
  <si>
    <t>chybí příslušná SW a HW vybavennost, nízká odborná počítačová gramotnost ( při běžné náročné agendě nezbývá kapacita a prostředky na náročná školení, chybí ev. specialista v oboru GIS, CAD)</t>
  </si>
  <si>
    <t>maximální zjednodušení postupů, sjednocení používaných grafických forem, zejména z důvodu snadnější orientace v ÚPD. Současný stav při pluralitě výstupů a výkladů práci ztěžuje a zdržuje</t>
  </si>
  <si>
    <t>útvar je zařazen do odboru Rozvoje města a úp, jehož součástí vedle úřadu územního plánování je i samosprávná činnost - celková koncepce a veškerá investiční příprava města</t>
  </si>
  <si>
    <t>efektivní a lepší koordinace rozvoje města, zjednodušení při vydávání stanovisek</t>
  </si>
  <si>
    <t>pořizování ÚPD u 2 obcí najmutým pořizovatelem, externí poradenství</t>
  </si>
  <si>
    <t>Statistika - zpracoval a vložil ÚÚR</t>
  </si>
  <si>
    <t>třída Masarykova</t>
  </si>
  <si>
    <t>nám. F. L. Věka</t>
  </si>
  <si>
    <t>náměstí T. G. Masaryka</t>
  </si>
  <si>
    <t>408/51</t>
  </si>
  <si>
    <t>bebb2in</t>
  </si>
  <si>
    <t>nám. Československé armády</t>
  </si>
  <si>
    <t>ztmbqug</t>
  </si>
  <si>
    <t>Slovanské náměstí</t>
  </si>
  <si>
    <t>f77btm4</t>
  </si>
  <si>
    <t>podatelna@muvrchlabi.cz</t>
  </si>
  <si>
    <t>Rozvoje města a územního plánování</t>
  </si>
  <si>
    <t>podatelna@mmhk.cz</t>
  </si>
  <si>
    <t>nebyla zřízena</t>
  </si>
  <si>
    <t>CISORP</t>
  </si>
  <si>
    <t>67, 68, 69, 70, 81, 82, 118</t>
  </si>
  <si>
    <t>4, 11, 13, 14, 15, 19, 20, 73, 93, 106, 69, 70</t>
  </si>
  <si>
    <t>Součet úředníků</t>
  </si>
  <si>
    <t>Součet všech zaměstnanců</t>
  </si>
  <si>
    <t>Součet pracovních úvazků úředníků - plánovaný</t>
  </si>
  <si>
    <t>Součet pracovních úvazků úředníků - skutečný</t>
  </si>
  <si>
    <t>Součet pracovních úvazků všech zaměstnanců - plánovaný</t>
  </si>
  <si>
    <t>Součet pracovních úvazků všech zaměstnanců - skutečný</t>
  </si>
  <si>
    <t>Součet úředníků, kteří vykonali zkoušku odborné způsobilosti</t>
  </si>
  <si>
    <t>Součet pracovních úvazků úředníků splňujících kvalifikační požadavky pro výkon územně plánovací činnosti</t>
  </si>
  <si>
    <t>Součet pracovních úvazků ostatních úředníků</t>
  </si>
  <si>
    <t>Součet pracovních úvazků všech  zaměstnanců</t>
  </si>
  <si>
    <t>Součet regulačních plánů pořizovaných ve sledovaném roce</t>
  </si>
  <si>
    <t>Součet územních studií pořizovaných ve sledovaném roce</t>
  </si>
  <si>
    <t>Součet územních plánů pořizovaných ve sledovaném roce</t>
  </si>
  <si>
    <t>Součet územních plánů, jejichž pořizování bylo zahájeno ve sledovaném roce</t>
  </si>
  <si>
    <t>Součet regulačních plánů, jejichž pořizování bylo zahájeno ve sledovaném roce</t>
  </si>
  <si>
    <t>Součet územních studií, jejichž pořizování bylo zahájeno ve sledovaném roce</t>
  </si>
  <si>
    <t>Součet územních plánů, jejichž pořizování bylo zahájeno před sledovaným rokem</t>
  </si>
  <si>
    <t>Součet regulačních plánů, jejichž pořizování bylo zahájeno před sledovaným rokem</t>
  </si>
  <si>
    <t>Součet územních studií, jejichž pořizování bylo zahájeno před sledovaným rokem</t>
  </si>
  <si>
    <t>Součet změn územních plánů, jejichž pořizování bylo zahájeno ve sledovaném roce</t>
  </si>
  <si>
    <t>Součet změn regulačních plánů, jejichž pořizování bylo zahájeno ve sledovaném roce</t>
  </si>
  <si>
    <t>Součet změn územních plánů, jejichž pořizování bylo zahájeno před sledovaným rokem</t>
  </si>
  <si>
    <t>Součet změn regulačních plánů, jejichž pořizování bylo zahájeno před sledovaným rokem</t>
  </si>
  <si>
    <t>Součet změn územních plánů pořizovaných ve sledovaném roce</t>
  </si>
  <si>
    <t>Součet změn regulačních plánů pořizovaných ve sledovaném roce</t>
  </si>
  <si>
    <t>Součet upravovaných územních plánů ve sledovaném roce</t>
  </si>
  <si>
    <t>Součet ÚPD a jejich změn (vč. úprav ÚP), vymezení ZÚ ve sledovaném roce</t>
  </si>
  <si>
    <t>Součet pracovních úvazků úředníků</t>
  </si>
  <si>
    <r>
      <rPr>
        <b/>
        <sz val="10"/>
        <color rgb="FF0070C0"/>
        <rFont val="Arial"/>
        <family val="2"/>
        <charset val="238"/>
      </rPr>
      <t>Průměrný počet pořizované ÚPD na pořitovatele</t>
    </r>
    <r>
      <rPr>
        <sz val="10"/>
        <color rgb="FF0070C0"/>
        <rFont val="Arial"/>
        <family val="2"/>
        <charset val="238"/>
      </rPr>
      <t xml:space="preserve">
</t>
    </r>
    <r>
      <rPr>
        <i/>
        <sz val="10"/>
        <color rgb="FF0070C0"/>
        <rFont val="Arial"/>
        <family val="2"/>
        <charset val="238"/>
      </rPr>
      <t>Součet ÚPD (ÚP+RP+ZÚP+ZRP</t>
    </r>
    <r>
      <rPr>
        <i/>
        <sz val="10"/>
        <color rgb="FFFF0000"/>
        <rFont val="Arial"/>
        <family val="2"/>
        <charset val="238"/>
      </rPr>
      <t>+ uprÚPO+VZÚ</t>
    </r>
    <r>
      <rPr>
        <i/>
        <sz val="10"/>
        <color rgb="FF0070C0"/>
        <rFont val="Arial"/>
        <family val="2"/>
        <charset val="238"/>
      </rPr>
      <t>) pořizovaných ve sledovaném roce/součtem pracovních úvazků na pořizování ÚP, RP, jejich změn a vymezení zastavěného území</t>
    </r>
    <r>
      <rPr>
        <sz val="10"/>
        <color rgb="FF0070C0"/>
        <rFont val="Arial"/>
        <family val="2"/>
        <charset val="238"/>
      </rPr>
      <t xml:space="preserve">
</t>
    </r>
    <r>
      <rPr>
        <sz val="10"/>
        <color rgb="FFFF0000"/>
        <rFont val="Arial"/>
        <family val="2"/>
        <charset val="238"/>
      </rPr>
      <t>a úpravu ÚP</t>
    </r>
  </si>
  <si>
    <t>kontrola pracovních úvazků a osob</t>
  </si>
  <si>
    <t>správné</t>
  </si>
  <si>
    <t>chybné</t>
  </si>
  <si>
    <t>Správa dat, provádění analýz a výstupů pro potřeby územního plánování je prováděna v rámci útvaru
Ano=1; Ne=0</t>
  </si>
  <si>
    <t>Správa dat, provádění analýz a výstupů pro potřeby územního plánování je prováděna v rámci úřadu, ale mimo útvar
Ano=1; Ne=0</t>
  </si>
  <si>
    <t>Data pro potřeby územního plánování jsou zpracována v prostředí GIS
Ano=1; Ne=0</t>
  </si>
  <si>
    <t>Data pro potřeby územního plánování jsou zpracována v prostředí CAD
Ano=1; Ne=0</t>
  </si>
  <si>
    <t>Útvar má k dispozici pro potřeby územního plánování obecný GIS
Ano=1; Ne=0</t>
  </si>
  <si>
    <t>Útvar má k dispozici pro potřeby územního plánování specializovaný GIS
Ano=1; Ne=0</t>
  </si>
  <si>
    <t>Útvar má k dispozici mapový server pro publikaci geodat
Ano=1; Ne=0</t>
  </si>
  <si>
    <t>Útvar má k dispozici pro potřeby územního plánování CAD
Ano=1; Ne=0</t>
  </si>
  <si>
    <t>Správa dat, provádění analýz a výstupů pro potřeby územního plánování je zajišťována nákupem služeb
Nikdy (0 %)=1
Výjimečně (cca do 25 %)=2
Občas (cca do 50 %)=3
Často (cca do 75 %)=4
Velmi často (cca nad 75 %)=5</t>
  </si>
  <si>
    <t>Útvar má k dispozici právní předpisy v digitální formě
Ano=1; Ne=0</t>
  </si>
  <si>
    <t>Útvar má k dispozici technické normy v digitální formě
Ano=1; Ne=0</t>
  </si>
  <si>
    <t>Útvar má k dispozici bezúplatný dálkový přístup k údajům katastru nemovitostí
Ano=1; Ne=0</t>
  </si>
  <si>
    <t>Organizuje (zúčastňuje se) útvar akce pro zástupce obcí ve svém správním obvodu?
Ano=1; Ne=0</t>
  </si>
  <si>
    <t>Organizuje útvar akce pro orgány vykonávající přenesenou působnost ve svém správním obvodu?
Ano=1; Ne=0</t>
  </si>
  <si>
    <t>Je Rada obcí pro udržitelný rozvoj území činná?
Ano=1; Ne=0</t>
  </si>
  <si>
    <t>Ve sledovaném roce bylo zahájeno pořizování územního plánu pro vlastní obec - 6 odst. 1 písm. a) a § 46 a násl.
Ano=1; Ne=0</t>
  </si>
  <si>
    <t>Pořizování územního plánu pro vlastní obec bylo zahájeno před sledovaným rokem - § 6 odst. 1 písm. a) a § 46 a násl.
Ano=1; Ne=0</t>
  </si>
  <si>
    <t>Metodická školení
Ano=1; Ne=0</t>
  </si>
  <si>
    <t>Pravidelné porady
Ano=1; Ne=0</t>
  </si>
  <si>
    <t>Individuální konzultace
Ano=1; Ne=0</t>
  </si>
  <si>
    <t>Jiná forma
Ano=1; Ne=0</t>
  </si>
  <si>
    <t>Je některá část územně plánovací činností útvaru zajišťována nákupem služeb?
Ano=1; Ne=0</t>
  </si>
  <si>
    <t>SHP
Ano=1; Ne=0</t>
  </si>
  <si>
    <t>DGN
Ano=1; Ne=0</t>
  </si>
  <si>
    <t>PDF
Ano=1; Ne=0</t>
  </si>
  <si>
    <t>JPG
Ano=1; Ne=0</t>
  </si>
  <si>
    <t>PNG
Ano=1; Ne=0</t>
  </si>
  <si>
    <t>V jiném formátu
Ano=1; Ne=0</t>
  </si>
  <si>
    <t>Jak hodnotíte metodickou pomoc poskytovanou krajským úřadem?
výborně=1
chvalitebně=2
dobře=3
dostatečně=4
nedostatečně=5</t>
  </si>
  <si>
    <t>Jak hodnotíte metodickou pomoc poskytovanou MMR?
výborně=1
chvalitebně=2
dobře=3
dostatečně=4
nedostatečně=5</t>
  </si>
  <si>
    <t>Jak hodnotíte podmínky vašeho útvaru pro výkon státní správy?
výborně=1
chvalitebně=2
dobře=3
dostatečně=4
nedostatečně=5</t>
  </si>
  <si>
    <t>Jak hodnotíte začlenění vašeho útvaru do organizační struktury úřadu?
výborně=1
chvalitebně=2
dobře=3
dostatečně=4
nedostatečně=5</t>
  </si>
  <si>
    <t>Konzultujete pořizovanou územně plánovací dokumentaci s příslušným stavebním úřadem?
vždy=1
často=2
občas=3
málokdy=4
nikdy=5</t>
  </si>
  <si>
    <r>
      <rPr>
        <b/>
        <sz val="10"/>
        <color rgb="FF0070C0"/>
        <rFont val="Arial"/>
        <family val="2"/>
        <charset val="238"/>
      </rPr>
      <t>Průměrný počet pořizované ÚS na pořitovatele</t>
    </r>
    <r>
      <rPr>
        <sz val="10"/>
        <color rgb="FF0070C0"/>
        <rFont val="Arial"/>
        <family val="2"/>
        <charset val="238"/>
      </rPr>
      <t xml:space="preserve">
</t>
    </r>
    <r>
      <rPr>
        <i/>
        <sz val="10"/>
        <color rgb="FF0070C0"/>
        <rFont val="Arial"/>
        <family val="2"/>
        <charset val="238"/>
      </rPr>
      <t>Součet ÚS pořizovaných ve sledovaném roce/součtem pracovních úvazků připadajících na pořizování ÚS</t>
    </r>
  </si>
  <si>
    <t>Příloha 6</t>
  </si>
  <si>
    <t>Příloha 10</t>
  </si>
  <si>
    <t>Příloha 12</t>
  </si>
  <si>
    <t>Příloha 13</t>
  </si>
  <si>
    <t>Příloha 14</t>
  </si>
  <si>
    <t>Evidence</t>
  </si>
  <si>
    <t>Příloha 11</t>
  </si>
  <si>
    <t>KD</t>
  </si>
  <si>
    <r>
      <rPr>
        <b/>
        <sz val="10"/>
        <color rgb="FF0070C0"/>
        <rFont val="Arial"/>
        <family val="2"/>
        <charset val="238"/>
      </rPr>
      <t>Počet obcí s platnou územně plánovací dokumentací v ORP</t>
    </r>
    <r>
      <rPr>
        <sz val="10"/>
        <color rgb="FF0070C0"/>
        <rFont val="Arial"/>
        <family val="2"/>
        <charset val="238"/>
      </rPr>
      <t xml:space="preserve">
1-29
30-59
60-100
Stav k 31.12.2011</t>
    </r>
  </si>
  <si>
    <r>
      <rPr>
        <b/>
        <sz val="10"/>
        <color rgb="FF0070C0"/>
        <rFont val="Arial"/>
        <family val="2"/>
        <charset val="238"/>
      </rPr>
      <t>Počet obcí ve správním obvodu ÚÚP</t>
    </r>
    <r>
      <rPr>
        <sz val="10"/>
        <color rgb="FF0070C0"/>
        <rFont val="Arial"/>
        <family val="2"/>
        <charset val="238"/>
      </rPr>
      <t xml:space="preserve">
1-10
11-20
21-30
31-41
42-69
70-111
Stav k 31.12.2011</t>
    </r>
  </si>
  <si>
    <r>
      <rPr>
        <b/>
        <sz val="10"/>
        <color rgb="FF0070C0"/>
        <rFont val="Arial"/>
        <family val="2"/>
        <charset val="238"/>
      </rPr>
      <t>Vztah mezi počtem obcí v ORP a počtem pracovních úvazků úředníků</t>
    </r>
    <r>
      <rPr>
        <sz val="10"/>
        <color rgb="FF0070C0"/>
        <rFont val="Arial"/>
        <family val="2"/>
        <charset val="238"/>
      </rPr>
      <t xml:space="preserve">
1 - ÚÚP, kde počet obcí je větší nebo rovno 71 a součet pracovních úvazků úředníků je menší nebo roven 2
2 - ÚÚP, kde počet obcí je větší nebo rovno 41 a menší nebo rovno 70 a součet pracovních úvazků úředníků je menší nebo roven 2
3 - ÚÚP, kde počet obcí je větší nebo rovno 21 a menší nebo rovno 40 a součet pracovních úvazků úředníků je menší nebo roven 2
4 - ÚÚP, kde počet obcí je menší nebo rovno 20 a součet pracovních úvazků úředníků je menší nebo roven 1
5 - ostatní případy
Stav k 31.12.2011</t>
    </r>
  </si>
  <si>
    <r>
      <rPr>
        <b/>
        <sz val="10"/>
        <color rgb="FF0070C0"/>
        <rFont val="Arial"/>
        <family val="2"/>
        <charset val="238"/>
      </rPr>
      <t>Vztah mezi součtem pracovních úvazků úředníků a součtem ÚPD (ÚP+RP+ZÚP+ZRP+ uprÚPO+VZÚ) pořizovaných ve sledovaném roce</t>
    </r>
    <r>
      <rPr>
        <sz val="10"/>
        <color rgb="FF0070C0"/>
        <rFont val="Arial"/>
        <family val="2"/>
        <charset val="238"/>
      </rPr>
      <t xml:space="preserve">
1 - součet pracovních úvazků úředníků je menší nebo rovno 2 a počet dokumentací na jeden  pracovní úvazek je větší nebo rovno 15
2 - součet pracovních úvazků úředníků je menší nebo rovno 2 a počet dokumentací na jeden  pracovní úvazek je větší nebo rovno 5 a menší než 15
3 - součet pracovních úvazků úředníků je menší nebo rovno 2 a počet dokumentací na jeden pracovní úvazek je menší než 5
4 - součet pracovních úvazků úředníků je větší než 2 a počet dokumentací na jeden pracovní úvazek je menší než 5
5 - součet pracovních úvazků úředníků je větší než 2 a počet dokumentací na jeden pracovní úvazek je větší nebo rovno 5 a menší než 15
6 - součet pracovních úvazků úředníků je větší než 2 a počet dokumentací na jeden pracovní úvazek je větší nebo rovno 15
Stav k 31.12.2011</t>
    </r>
  </si>
  <si>
    <r>
      <rPr>
        <b/>
        <sz val="10"/>
        <color rgb="FF0070C0"/>
        <rFont val="Arial"/>
        <family val="2"/>
        <charset val="238"/>
      </rPr>
      <t>Počet pořizované ÚPD na jeden celý pracovní úvazek úředníků ÚÚP</t>
    </r>
    <r>
      <rPr>
        <sz val="10"/>
        <color rgb="FF0070C0"/>
        <rFont val="Arial"/>
        <family val="2"/>
        <charset val="238"/>
      </rPr>
      <t xml:space="preserve">
0
0,1-5,0
5,1-9,9
10,0-15,0
více než 15,1
Stav k 31.12.2011</t>
    </r>
  </si>
  <si>
    <r>
      <t xml:space="preserve">(B139/B137)*100
</t>
    </r>
    <r>
      <rPr>
        <sz val="10"/>
        <color rgb="FFFF0000"/>
        <rFont val="Arial"/>
        <family val="2"/>
        <charset val="238"/>
      </rPr>
      <t>KARTOGRAM</t>
    </r>
  </si>
  <si>
    <r>
      <t xml:space="preserve">B206+B207
</t>
    </r>
    <r>
      <rPr>
        <sz val="10"/>
        <color rgb="FFFF0000"/>
        <rFont val="Arial"/>
        <family val="2"/>
        <charset val="238"/>
      </rPr>
      <t>KARTOGRAM</t>
    </r>
  </si>
  <si>
    <r>
      <t xml:space="preserve">B220, Součet ÚPD a jejich změn (vč. úprav ÚP), vymezení ZÚ ve sledovaném roce
</t>
    </r>
    <r>
      <rPr>
        <sz val="10"/>
        <color rgb="FFFF0000"/>
        <rFont val="Arial"/>
        <family val="2"/>
        <charset val="238"/>
      </rPr>
      <t>KARTOGRAM</t>
    </r>
  </si>
  <si>
    <r>
      <t xml:space="preserve">B220
</t>
    </r>
    <r>
      <rPr>
        <sz val="10"/>
        <color rgb="FFFF0000"/>
        <rFont val="Arial"/>
        <family val="2"/>
        <charset val="238"/>
      </rPr>
      <t>KARTOGRAM</t>
    </r>
  </si>
  <si>
    <r>
      <t xml:space="preserve">B228
</t>
    </r>
    <r>
      <rPr>
        <sz val="10"/>
        <color rgb="FFFF0000"/>
        <rFont val="Arial"/>
        <family val="2"/>
        <charset val="238"/>
      </rPr>
      <t>KARTOGRAM</t>
    </r>
  </si>
  <si>
    <r>
      <t xml:space="preserve">B223
</t>
    </r>
    <r>
      <rPr>
        <sz val="10"/>
        <color rgb="FFFF0000"/>
        <rFont val="Arial"/>
        <family val="2"/>
        <charset val="238"/>
      </rPr>
      <t>KARTOGRAM</t>
    </r>
  </si>
  <si>
    <r>
      <t xml:space="preserve">B220, Součet pracovních úvazků úředníků - skutečný
</t>
    </r>
    <r>
      <rPr>
        <sz val="10"/>
        <color rgb="FFFF0000"/>
        <rFont val="Arial"/>
        <family val="2"/>
        <charset val="238"/>
      </rPr>
      <t>KARTOGRAM</t>
    </r>
  </si>
  <si>
    <r>
      <t xml:space="preserve">Rozdíl v pokrytí území správního obvodu platnou územně plánovací dokumentací v období 31.12.2010 a 31.12.2011
</t>
    </r>
    <r>
      <rPr>
        <sz val="10"/>
        <color rgb="FF0070C0"/>
        <rFont val="Arial"/>
        <family val="2"/>
        <charset val="238"/>
      </rPr>
      <t>0-4,99
5,00-9,99
&gt;=10</t>
    </r>
  </si>
  <si>
    <r>
      <rPr>
        <b/>
        <sz val="10"/>
        <color rgb="FF0070C0"/>
        <rFont val="Arial"/>
        <family val="2"/>
        <charset val="238"/>
      </rPr>
      <t xml:space="preserve">Počet územních plánů a jejich změn, které pořizovaly obce podle § 6 odst. 2 a předaly je útvaru
</t>
    </r>
    <r>
      <rPr>
        <sz val="10"/>
        <color rgb="FF0070C0"/>
        <rFont val="Arial"/>
        <family val="2"/>
        <charset val="238"/>
      </rPr>
      <t>0-4
5-9
10-19
20-29
&gt;=30</t>
    </r>
    <r>
      <rPr>
        <b/>
        <sz val="10"/>
        <color rgb="FF0070C0"/>
        <rFont val="Arial"/>
        <family val="2"/>
        <charset val="238"/>
      </rPr>
      <t xml:space="preserve">
</t>
    </r>
    <r>
      <rPr>
        <sz val="10"/>
        <color rgb="FF0070C0"/>
        <rFont val="Arial"/>
        <family val="2"/>
        <charset val="238"/>
      </rPr>
      <t>Stav k 31.12.2011</t>
    </r>
  </si>
  <si>
    <t>(B109+B110+B112+B113+B115+B116+B118+B119+B121:B130+B141)/B75</t>
  </si>
  <si>
    <t>(B111+B114+B117+B120)/B76</t>
  </si>
  <si>
    <r>
      <rPr>
        <sz val="10"/>
        <color rgb="FF0070C0"/>
        <rFont val="Arial"/>
        <family val="2"/>
        <charset val="238"/>
      </rPr>
      <t>B32+B33+B34</t>
    </r>
    <r>
      <rPr>
        <sz val="10"/>
        <color rgb="FFFF0000"/>
        <rFont val="Arial"/>
        <family val="2"/>
        <charset val="238"/>
      </rPr>
      <t xml:space="preserve">
KARTOGRAM</t>
    </r>
  </si>
  <si>
    <t>rok 2008</t>
  </si>
  <si>
    <r>
      <rPr>
        <sz val="10"/>
        <color rgb="FF0070C0"/>
        <rFont val="Arial"/>
        <family val="2"/>
        <charset val="238"/>
      </rPr>
      <t>(B32+B33+B34)-rok 2008</t>
    </r>
    <r>
      <rPr>
        <sz val="10"/>
        <color rgb="FFFF0000"/>
        <rFont val="Arial"/>
        <family val="2"/>
        <charset val="238"/>
      </rPr>
      <t xml:space="preserve">
KARTOGRAM</t>
    </r>
  </si>
  <si>
    <t>rok 2010</t>
  </si>
  <si>
    <r>
      <rPr>
        <sz val="10"/>
        <color rgb="FF0070C0"/>
        <rFont val="Arial"/>
        <family val="2"/>
        <charset val="238"/>
      </rPr>
      <t>rok 2010-B228</t>
    </r>
    <r>
      <rPr>
        <sz val="10"/>
        <color rgb="FFFF0000"/>
        <rFont val="Arial"/>
        <family val="2"/>
        <charset val="238"/>
      </rPr>
      <t xml:space="preserve">
KARTOGRAM</t>
    </r>
  </si>
  <si>
    <r>
      <t xml:space="preserve">(B109+B110+B112+B113+B115+B116+B118+B119+B121:B130+B141)/(B36+B38)
</t>
    </r>
    <r>
      <rPr>
        <sz val="10"/>
        <color rgb="FFFF0000"/>
        <rFont val="Arial"/>
        <family val="2"/>
        <charset val="238"/>
      </rPr>
      <t>KARTOGRAM</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</si>
  <si>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31.12.2010</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</si>
  <si>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31.12.2011</t>
    </r>
  </si>
  <si>
    <r>
      <t xml:space="preserve">Podíl nevyřízených žádostí obcí o pořízení územně plánovací dokumentace nebo její změny z celkového počtu podaných žádostí
</t>
    </r>
    <r>
      <rPr>
        <sz val="10"/>
        <color rgb="FF0070C0"/>
        <rFont val="Arial"/>
        <family val="2"/>
        <charset val="238"/>
      </rPr>
      <t>0-9
10-19
20-29
30-49
50-69
&gt;=70</t>
    </r>
    <r>
      <rPr>
        <b/>
        <sz val="10"/>
        <color rgb="FF0070C0"/>
        <rFont val="Arial"/>
        <family val="2"/>
        <charset val="238"/>
      </rPr>
      <t xml:space="preserve">
</t>
    </r>
    <r>
      <rPr>
        <sz val="10"/>
        <color rgb="FF0070C0"/>
        <rFont val="Arial"/>
        <family val="2"/>
        <charset val="238"/>
      </rPr>
      <t>Stav k 31.12.2011</t>
    </r>
  </si>
  <si>
    <r>
      <rPr>
        <b/>
        <sz val="10"/>
        <color rgb="FF0070C0"/>
        <rFont val="Arial"/>
        <family val="2"/>
        <charset val="238"/>
      </rPr>
      <t xml:space="preserve">Počet zaměstnanců ÚÚP </t>
    </r>
    <r>
      <rPr>
        <sz val="10"/>
        <color rgb="FF0070C0"/>
        <rFont val="Arial"/>
        <family val="2"/>
        <charset val="238"/>
      </rPr>
      <t xml:space="preserve">
&lt;1,1
&gt;=1,1 a &lt;2,1
&gt;=2,1
Stav k 31.12.2018</t>
    </r>
  </si>
  <si>
    <r>
      <rPr>
        <b/>
        <sz val="10"/>
        <color rgb="FF0070C0"/>
        <rFont val="Arial"/>
        <family val="2"/>
        <charset val="238"/>
      </rPr>
      <t>Počet zaměstnanců ÚÚP</t>
    </r>
    <r>
      <rPr>
        <sz val="10"/>
        <color rgb="FF0070C0"/>
        <rFont val="Arial"/>
        <family val="2"/>
        <charset val="238"/>
      </rPr>
      <t xml:space="preserve">
&lt;1,1
&gt;=1,1 a &lt;2,1
&gt;=2,1
Stav k 31.12.2011</t>
    </r>
  </si>
  <si>
    <r>
      <t xml:space="preserve">Rozdíl počtu  zaměstnanců ÚÚP v období 31.12.2008 a 31.12.2011
</t>
    </r>
    <r>
      <rPr>
        <sz val="10"/>
        <color rgb="FF0070C0"/>
        <rFont val="Arial"/>
        <family val="2"/>
        <charset val="238"/>
      </rPr>
      <t>&lt; 0
=0
&gt;=1 a &lt;5
&gt;=5 a &lt;10
&gt;=10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</si>
</sst>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38"/>
      <scheme val="minor"/>
    </font>
    <font>
      <sz val="12"/>
      <name val="Times New Roman"/>
      <charset val="238"/>
    </font>
    <font>
      <sz val="10"/>
      <name val="Arial"/>
      <family val="2"/>
      <charset val="238"/>
    </font>
    <font>
      <sz val="12"/>
      <name val="Times New Roman"/>
      <family val="1"/>
      <charset val="238"/>
    </font>
    <font>
      <u/>
      <sz val="12"/>
      <color indexed="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0"/>
      <color theme="1"/>
      <name val="Arial"/>
      <family val="2"/>
      <charset val="238"/>
    </font>
    <font>
      <sz val="10"/>
      <color rgb="FF0070C0"/>
      <name val="Arial"/>
      <family val="2"/>
      <charset val="238"/>
    </font>
    <font>
      <sz val="10"/>
      <color theme="1"/>
      <name val="Arial"/>
      <family val="2"/>
      <charset val="238"/>
    </font>
    <font>
      <b/>
      <sz val="10"/>
      <color rgb="FF0070C0"/>
      <name val="Arial"/>
      <family val="2"/>
      <charset val="238"/>
    </font>
    <font>
      <i/>
      <sz val="10"/>
      <color rgb="FF0070C0"/>
      <name val="Arial"/>
      <family val="2"/>
      <charset val="238"/>
    </font>
    <font>
      <i/>
      <sz val="10"/>
      <color rgb="FFFF0000"/>
      <name val="Arial"/>
      <family val="2"/>
      <charset val="238"/>
    </font>
    <font>
      <sz val="10"/>
      <color rgb="FFFF0000"/>
      <name val="Arial"/>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1">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0" borderId="3" applyNumberFormat="0" applyFill="0" applyAlignment="0" applyProtection="0"/>
    <xf numFmtId="0" fontId="7" fillId="0" borderId="3" applyNumberFormat="0" applyFill="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8" fillId="20" borderId="0" applyNumberFormat="0" applyBorder="0" applyAlignment="0" applyProtection="0"/>
    <xf numFmtId="0" fontId="8" fillId="20" borderId="0" applyNumberFormat="0" applyBorder="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0" borderId="0"/>
    <xf numFmtId="0" fontId="3" fillId="0" borderId="0"/>
    <xf numFmtId="0" fontId="3" fillId="0" borderId="0"/>
    <xf numFmtId="0" fontId="5" fillId="0" borderId="0"/>
    <xf numFmtId="0" fontId="3" fillId="0" borderId="0"/>
    <xf numFmtId="0" fontId="1" fillId="0" borderId="0"/>
    <xf numFmtId="0" fontId="3" fillId="0" borderId="0"/>
    <xf numFmtId="0" fontId="3" fillId="0" borderId="0"/>
    <xf numFmtId="0" fontId="3" fillId="0" borderId="0"/>
    <xf numFmtId="0" fontId="5" fillId="23" borderId="8" applyNumberFormat="0" applyFont="0" applyAlignment="0" applyProtection="0"/>
    <xf numFmtId="0" fontId="5" fillId="23" borderId="8" applyNumberFormat="0" applyFont="0" applyAlignment="0" applyProtection="0"/>
    <xf numFmtId="0" fontId="15" fillId="0" borderId="9" applyNumberFormat="0" applyFill="0" applyAlignment="0" applyProtection="0"/>
    <xf numFmtId="0" fontId="15" fillId="0" borderId="9" applyNumberFormat="0" applyFill="0" applyAlignment="0" applyProtection="0"/>
    <xf numFmtId="0" fontId="16" fillId="24" borderId="0" applyNumberFormat="0" applyBorder="0" applyAlignment="0" applyProtection="0"/>
    <xf numFmtId="0" fontId="16" fillId="2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5" borderId="10" applyNumberFormat="0" applyAlignment="0" applyProtection="0"/>
    <xf numFmtId="0" fontId="18" fillId="25" borderId="10" applyNumberFormat="0" applyAlignment="0" applyProtection="0"/>
    <xf numFmtId="0" fontId="19" fillId="26" borderId="10" applyNumberFormat="0" applyAlignment="0" applyProtection="0"/>
    <xf numFmtId="0" fontId="19" fillId="26" borderId="10" applyNumberFormat="0" applyAlignment="0" applyProtection="0"/>
    <xf numFmtId="0" fontId="20" fillId="26" borderId="11" applyNumberFormat="0" applyAlignment="0" applyProtection="0"/>
    <xf numFmtId="0" fontId="20" fillId="26"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cellStyleXfs>
  <cellXfs count="70">
    <xf numFmtId="0" fontId="0" fillId="0" borderId="0" xfId="0"/>
    <xf numFmtId="0" fontId="22" fillId="0" borderId="0" xfId="0" applyFont="1" applyAlignment="1">
      <alignment vertical="top"/>
    </xf>
    <xf numFmtId="49" fontId="24" fillId="0" borderId="0" xfId="0" applyNumberFormat="1" applyFont="1" applyAlignment="1">
      <alignment vertical="top"/>
    </xf>
    <xf numFmtId="0" fontId="24" fillId="0" borderId="0" xfId="0" applyFont="1" applyAlignment="1">
      <alignment horizontal="center" vertical="top"/>
    </xf>
    <xf numFmtId="0" fontId="23" fillId="33" borderId="2" xfId="0" applyFont="1" applyFill="1" applyBorder="1" applyAlignment="1">
      <alignment horizontal="center" vertical="top" wrapText="1"/>
    </xf>
    <xf numFmtId="0" fontId="23" fillId="34" borderId="2" xfId="0" applyFont="1" applyFill="1" applyBorder="1" applyAlignment="1">
      <alignment horizontal="center" vertical="top" wrapText="1"/>
    </xf>
    <xf numFmtId="49" fontId="24" fillId="0" borderId="0" xfId="0" applyNumberFormat="1" applyFont="1" applyAlignment="1">
      <alignment horizontal="right" vertical="top"/>
    </xf>
    <xf numFmtId="2" fontId="2" fillId="0" borderId="2" xfId="56" applyNumberFormat="1" applyFont="1" applyFill="1" applyBorder="1" applyAlignment="1">
      <alignment vertical="top"/>
    </xf>
    <xf numFmtId="0" fontId="24" fillId="0" borderId="0" xfId="0" applyFont="1" applyFill="1" applyAlignment="1">
      <alignment vertical="top"/>
    </xf>
    <xf numFmtId="49" fontId="23" fillId="33" borderId="2" xfId="0" applyNumberFormat="1" applyFont="1" applyFill="1" applyBorder="1" applyAlignment="1">
      <alignment horizontal="right" vertical="top" wrapText="1"/>
    </xf>
    <xf numFmtId="49" fontId="23" fillId="33" borderId="2" xfId="0" applyNumberFormat="1" applyFont="1" applyFill="1" applyBorder="1" applyAlignment="1">
      <alignment horizontal="center" vertical="top" wrapText="1"/>
    </xf>
    <xf numFmtId="0" fontId="23" fillId="33" borderId="2" xfId="0" applyFont="1" applyFill="1" applyBorder="1" applyAlignment="1">
      <alignment horizontal="left" vertical="top" wrapText="1"/>
    </xf>
    <xf numFmtId="0" fontId="24" fillId="0" borderId="0" xfId="0" applyFont="1" applyAlignment="1">
      <alignment vertical="top"/>
    </xf>
    <xf numFmtId="0" fontId="23" fillId="35" borderId="2" xfId="0" applyFont="1" applyFill="1" applyBorder="1" applyAlignment="1">
      <alignment horizontal="left" vertical="top" wrapText="1"/>
    </xf>
    <xf numFmtId="0" fontId="23" fillId="35" borderId="2" xfId="0" applyFont="1" applyFill="1" applyBorder="1" applyAlignment="1">
      <alignment horizontal="center" vertical="top" wrapText="1"/>
    </xf>
    <xf numFmtId="0" fontId="24" fillId="0" borderId="2" xfId="0" applyFont="1" applyFill="1" applyBorder="1" applyAlignment="1">
      <alignment vertical="top" wrapText="1"/>
    </xf>
    <xf numFmtId="0" fontId="23" fillId="34" borderId="2" xfId="0" applyFont="1" applyFill="1" applyBorder="1" applyAlignment="1">
      <alignment horizontal="left" vertical="top" wrapText="1"/>
    </xf>
    <xf numFmtId="1" fontId="2" fillId="0" borderId="2" xfId="56" applyNumberFormat="1" applyFont="1" applyBorder="1" applyAlignment="1">
      <alignment vertical="top"/>
    </xf>
    <xf numFmtId="0" fontId="24" fillId="0" borderId="0" xfId="0" applyFont="1" applyFill="1" applyBorder="1" applyAlignment="1">
      <alignment vertical="top"/>
    </xf>
    <xf numFmtId="49" fontId="23" fillId="33" borderId="2" xfId="0" applyNumberFormat="1" applyFont="1" applyFill="1" applyBorder="1" applyAlignment="1">
      <alignment horizontal="left" vertical="top" wrapText="1"/>
    </xf>
    <xf numFmtId="49" fontId="24" fillId="0" borderId="2" xfId="0" applyNumberFormat="1" applyFont="1" applyFill="1" applyBorder="1" applyAlignment="1">
      <alignment horizontal="right" vertical="top" wrapText="1"/>
    </xf>
    <xf numFmtId="0" fontId="24" fillId="36" borderId="2" xfId="0" applyFont="1" applyFill="1" applyBorder="1" applyAlignment="1">
      <alignment vertical="top" wrapText="1"/>
    </xf>
    <xf numFmtId="9" fontId="24" fillId="0" borderId="2" xfId="0" applyNumberFormat="1" applyFont="1" applyFill="1" applyBorder="1" applyAlignment="1">
      <alignment vertical="top" wrapText="1"/>
    </xf>
    <xf numFmtId="3" fontId="24" fillId="0" borderId="2" xfId="0" applyNumberFormat="1" applyFont="1" applyFill="1" applyBorder="1" applyAlignment="1">
      <alignment vertical="top" wrapText="1"/>
    </xf>
    <xf numFmtId="10" fontId="24" fillId="0" borderId="2" xfId="0" applyNumberFormat="1" applyFont="1" applyFill="1" applyBorder="1" applyAlignment="1">
      <alignment vertical="top" wrapText="1"/>
    </xf>
    <xf numFmtId="0" fontId="24" fillId="37" borderId="2" xfId="0" applyFont="1" applyFill="1" applyBorder="1" applyAlignment="1">
      <alignment vertical="top" wrapText="1"/>
    </xf>
    <xf numFmtId="0" fontId="22" fillId="38" borderId="2" xfId="0" applyFont="1" applyFill="1" applyBorder="1" applyAlignment="1">
      <alignment vertical="top"/>
    </xf>
    <xf numFmtId="0" fontId="23" fillId="38" borderId="2" xfId="0" applyFont="1" applyFill="1" applyBorder="1" applyAlignment="1">
      <alignment horizontal="center" vertical="top" wrapText="1"/>
    </xf>
    <xf numFmtId="2" fontId="24" fillId="37" borderId="15" xfId="0" applyNumberFormat="1" applyFont="1" applyFill="1" applyBorder="1" applyAlignment="1">
      <alignment vertical="top"/>
    </xf>
    <xf numFmtId="2" fontId="24" fillId="0" borderId="15" xfId="0" applyNumberFormat="1" applyFont="1" applyFill="1" applyBorder="1" applyAlignment="1">
      <alignment vertical="top"/>
    </xf>
    <xf numFmtId="0" fontId="23" fillId="38" borderId="15" xfId="0" applyFont="1" applyFill="1" applyBorder="1" applyAlignment="1">
      <alignment horizontal="left" vertical="top" wrapText="1"/>
    </xf>
    <xf numFmtId="0" fontId="22" fillId="38" borderId="15" xfId="0" applyFont="1" applyFill="1" applyBorder="1" applyAlignment="1">
      <alignment vertical="top"/>
    </xf>
    <xf numFmtId="0" fontId="24" fillId="0" borderId="2" xfId="0" applyFont="1" applyBorder="1" applyAlignment="1">
      <alignment horizontal="center" vertical="top"/>
    </xf>
    <xf numFmtId="2" fontId="24" fillId="0" borderId="2" xfId="0" applyNumberFormat="1"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vertical="top" wrapText="1"/>
    </xf>
    <xf numFmtId="1" fontId="2" fillId="0" borderId="2" xfId="62" applyNumberFormat="1" applyFont="1" applyFill="1" applyBorder="1" applyAlignment="1">
      <alignment horizontal="center" vertical="top"/>
    </xf>
    <xf numFmtId="1" fontId="24" fillId="0" borderId="2" xfId="0" applyNumberFormat="1" applyFont="1" applyFill="1" applyBorder="1" applyAlignment="1">
      <alignment horizontal="center" vertical="top" wrapText="1"/>
    </xf>
    <xf numFmtId="2" fontId="2" fillId="0" borderId="2" xfId="56" applyNumberFormat="1" applyFont="1" applyBorder="1" applyAlignment="1">
      <alignment vertical="top"/>
    </xf>
    <xf numFmtId="0" fontId="28" fillId="38" borderId="2" xfId="0" applyFont="1" applyFill="1" applyBorder="1" applyAlignment="1">
      <alignment horizontal="center" vertical="top" wrapText="1"/>
    </xf>
    <xf numFmtId="2" fontId="2" fillId="0" borderId="2" xfId="62" applyNumberFormat="1" applyFont="1" applyFill="1" applyBorder="1" applyAlignment="1">
      <alignment horizontal="center" vertical="top"/>
    </xf>
    <xf numFmtId="0" fontId="25" fillId="38" borderId="2" xfId="0" applyFont="1" applyFill="1" applyBorder="1" applyAlignment="1">
      <alignment horizontal="left" vertical="top"/>
    </xf>
    <xf numFmtId="0" fontId="23" fillId="0" borderId="0" xfId="0" applyFont="1" applyFill="1" applyAlignment="1">
      <alignment vertical="top"/>
    </xf>
    <xf numFmtId="0" fontId="24" fillId="35" borderId="2" xfId="0" applyFont="1" applyFill="1" applyBorder="1" applyAlignment="1">
      <alignment horizontal="left" vertical="top" wrapText="1"/>
    </xf>
    <xf numFmtId="0" fontId="23" fillId="33" borderId="2" xfId="0" applyFont="1" applyFill="1" applyBorder="1" applyAlignment="1">
      <alignment vertical="top"/>
    </xf>
    <xf numFmtId="1" fontId="2" fillId="0" borderId="2" xfId="61" applyNumberFormat="1" applyFont="1" applyFill="1" applyBorder="1" applyAlignment="1">
      <alignment vertical="top"/>
    </xf>
    <xf numFmtId="0" fontId="23" fillId="38" borderId="2" xfId="0" applyFont="1" applyFill="1" applyBorder="1" applyAlignment="1">
      <alignment horizontal="left" vertical="top" wrapText="1"/>
    </xf>
    <xf numFmtId="0" fontId="25" fillId="38" borderId="2" xfId="0" applyFont="1" applyFill="1" applyBorder="1" applyAlignment="1">
      <alignment horizontal="left" vertical="top" wrapText="1"/>
    </xf>
    <xf numFmtId="0" fontId="23" fillId="38" borderId="2" xfId="96" applyFont="1" applyFill="1" applyBorder="1" applyAlignment="1">
      <alignment horizontal="left" vertical="top" wrapText="1"/>
    </xf>
    <xf numFmtId="0" fontId="23" fillId="38" borderId="2" xfId="96" applyFont="1" applyFill="1" applyBorder="1" applyAlignment="1">
      <alignment vertical="top" wrapText="1"/>
    </xf>
    <xf numFmtId="1" fontId="24" fillId="0" borderId="2" xfId="0" applyNumberFormat="1" applyFont="1" applyFill="1" applyBorder="1" applyAlignment="1">
      <alignment vertical="top"/>
    </xf>
    <xf numFmtId="164" fontId="24" fillId="0" borderId="2" xfId="0" applyNumberFormat="1" applyFont="1" applyBorder="1" applyAlignment="1">
      <alignment vertical="top"/>
    </xf>
    <xf numFmtId="164" fontId="24" fillId="37" borderId="2" xfId="0" applyNumberFormat="1" applyFont="1" applyFill="1" applyBorder="1" applyAlignment="1">
      <alignment vertical="top"/>
    </xf>
    <xf numFmtId="0" fontId="25" fillId="33" borderId="1" xfId="0" applyFont="1" applyFill="1" applyBorder="1" applyAlignment="1">
      <alignment vertical="top"/>
    </xf>
    <xf numFmtId="0" fontId="23" fillId="33" borderId="12" xfId="0" applyFont="1" applyFill="1" applyBorder="1" applyAlignment="1">
      <alignment vertical="top"/>
    </xf>
    <xf numFmtId="0" fontId="25" fillId="33" borderId="2" xfId="0" applyFont="1" applyFill="1" applyBorder="1" applyAlignment="1">
      <alignment horizontal="left" vertical="top" wrapText="1"/>
    </xf>
    <xf numFmtId="0" fontId="24" fillId="33" borderId="2" xfId="0" applyFont="1" applyFill="1" applyBorder="1" applyAlignment="1">
      <alignment horizontal="left" vertical="top"/>
    </xf>
    <xf numFmtId="0" fontId="22" fillId="33" borderId="2" xfId="0" applyFont="1" applyFill="1" applyBorder="1" applyAlignment="1">
      <alignment horizontal="left" vertical="top" wrapText="1"/>
    </xf>
    <xf numFmtId="49" fontId="22" fillId="33" borderId="2" xfId="0" applyNumberFormat="1" applyFont="1" applyFill="1" applyBorder="1" applyAlignment="1">
      <alignment horizontal="left" vertical="top" wrapText="1"/>
    </xf>
    <xf numFmtId="0" fontId="22" fillId="0" borderId="2" xfId="0" applyFont="1" applyBorder="1" applyAlignment="1">
      <alignment horizontal="left" vertical="top" wrapText="1"/>
    </xf>
    <xf numFmtId="0" fontId="24" fillId="0" borderId="2" xfId="0" applyFont="1" applyBorder="1" applyAlignment="1">
      <alignment horizontal="left" vertical="top" wrapText="1"/>
    </xf>
    <xf numFmtId="0" fontId="24" fillId="33" borderId="2" xfId="0" applyFont="1" applyFill="1" applyBorder="1" applyAlignment="1">
      <alignment horizontal="left" vertical="top" wrapText="1"/>
    </xf>
    <xf numFmtId="0" fontId="25" fillId="38" borderId="15" xfId="0" applyFont="1" applyFill="1" applyBorder="1" applyAlignment="1">
      <alignment horizontal="left" vertical="top"/>
    </xf>
    <xf numFmtId="0" fontId="24" fillId="0" borderId="13" xfId="0" applyFont="1" applyBorder="1" applyAlignment="1">
      <alignment vertical="top"/>
    </xf>
    <xf numFmtId="0" fontId="24" fillId="0" borderId="14" xfId="0" applyFont="1" applyBorder="1" applyAlignment="1">
      <alignment vertical="top"/>
    </xf>
    <xf numFmtId="0" fontId="25" fillId="38" borderId="15"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5" fillId="34" borderId="2" xfId="0" applyFont="1" applyFill="1" applyBorder="1" applyAlignment="1">
      <alignment horizontal="left" vertical="top" wrapText="1"/>
    </xf>
    <xf numFmtId="0" fontId="22" fillId="34" borderId="2" xfId="0" applyFont="1" applyFill="1" applyBorder="1" applyAlignment="1">
      <alignment horizontal="left" vertical="top" wrapText="1"/>
    </xf>
  </cellXfs>
  <cellStyles count="111">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2 2" xfId="97"/>
    <cellStyle name="Normální 3" xfId="58"/>
    <cellStyle name="Normální 3 2" xfId="98"/>
    <cellStyle name="Normální 4" xfId="59"/>
    <cellStyle name="Normální 5" xfId="60"/>
    <cellStyle name="Normální 5 2" xfId="99"/>
    <cellStyle name="Normální 6" xfId="61"/>
    <cellStyle name="Normální 6 2" xfId="62"/>
    <cellStyle name="Normální 6 2 2" xfId="102"/>
    <cellStyle name="Normální 6 3" xfId="63"/>
    <cellStyle name="Normální 6 3 2" xfId="64"/>
    <cellStyle name="Normální 6 3 2 2" xfId="104"/>
    <cellStyle name="Normální 6 3 3" xfId="103"/>
    <cellStyle name="Normální 6 4" xfId="94"/>
    <cellStyle name="Normální 6 4 2" xfId="106"/>
    <cellStyle name="Normální 6 4 3" xfId="101"/>
    <cellStyle name="Normální 6 5" xfId="108"/>
    <cellStyle name="Normální 6 5 2" xfId="110"/>
    <cellStyle name="Normální 7" xfId="93"/>
    <cellStyle name="Normální 7 2" xfId="95"/>
    <cellStyle name="Normální 7 2 2" xfId="105"/>
    <cellStyle name="Normální 7 3" xfId="100"/>
    <cellStyle name="Normální 8" xfId="96"/>
    <cellStyle name="Normální 9" xfId="107"/>
    <cellStyle name="Normální 9 2" xfId="109"/>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B18"/>
  <sheetViews>
    <sheetView showGridLines="0" tabSelected="1" zoomScaleNormal="100" workbookViewId="0">
      <selection sqref="A1:A2"/>
    </sheetView>
  </sheetViews>
  <sheetFormatPr defaultColWidth="36.5703125" defaultRowHeight="12.75" x14ac:dyDescent="0.25"/>
  <cols>
    <col min="1" max="1" width="8.85546875" style="42" bestFit="1" customWidth="1"/>
    <col min="2" max="2" width="17.42578125" style="12" bestFit="1" customWidth="1"/>
    <col min="3" max="3" width="35.42578125" style="12" bestFit="1" customWidth="1"/>
    <col min="4" max="4" width="27.42578125" style="12" bestFit="1" customWidth="1"/>
    <col min="5" max="5" width="12.28515625" style="6" bestFit="1" customWidth="1"/>
    <col min="6" max="6" width="17.85546875" style="12" customWidth="1"/>
    <col min="7" max="7" width="9.140625" style="12" bestFit="1" customWidth="1"/>
    <col min="8" max="8" width="10.140625" style="12" bestFit="1" customWidth="1"/>
    <col min="9" max="9" width="35.85546875" style="12" bestFit="1" customWidth="1"/>
    <col min="10" max="10" width="36.7109375" style="12" bestFit="1" customWidth="1"/>
    <col min="11" max="11" width="22.5703125" style="12" bestFit="1" customWidth="1"/>
    <col min="12" max="12" width="21" style="12" bestFit="1" customWidth="1"/>
    <col min="13" max="13" width="10.42578125" style="12" customWidth="1"/>
    <col min="14" max="14" width="18.42578125" style="12" bestFit="1" customWidth="1"/>
    <col min="15" max="15" width="33.140625" style="12" bestFit="1" customWidth="1"/>
    <col min="16" max="16" width="36.7109375" style="2" bestFit="1" customWidth="1"/>
    <col min="17" max="17" width="27.85546875" style="12" bestFit="1" customWidth="1"/>
    <col min="18" max="18" width="24" style="12" bestFit="1" customWidth="1"/>
    <col min="19" max="19" width="10.7109375" style="12" bestFit="1" customWidth="1"/>
    <col min="20" max="20" width="20" style="12" bestFit="1" customWidth="1"/>
    <col min="21" max="21" width="34" style="12" bestFit="1" customWidth="1"/>
    <col min="22" max="22" width="36.140625" style="12" bestFit="1" customWidth="1"/>
    <col min="23" max="23" width="25.42578125" style="12" bestFit="1" customWidth="1"/>
    <col min="24" max="24" width="24" style="12" bestFit="1" customWidth="1"/>
    <col min="25" max="25" width="14.42578125" style="12" bestFit="1" customWidth="1"/>
    <col min="26" max="26" width="18.28515625" style="12" bestFit="1" customWidth="1"/>
    <col min="27" max="27" width="31.140625" style="12" bestFit="1" customWidth="1"/>
    <col min="28" max="28" width="23.140625" style="12" bestFit="1" customWidth="1"/>
    <col min="29" max="29" width="21.7109375" style="12" bestFit="1" customWidth="1"/>
    <col min="30" max="30" width="9" style="12" bestFit="1" customWidth="1"/>
    <col min="31" max="31" width="19.42578125" style="12" bestFit="1" customWidth="1"/>
    <col min="32" max="32" width="33.140625" style="12" bestFit="1" customWidth="1"/>
    <col min="33" max="33" width="12.7109375" style="8" customWidth="1"/>
    <col min="34" max="34" width="19.42578125" style="12" customWidth="1"/>
    <col min="35" max="35" width="8.7109375" style="12" bestFit="1" customWidth="1"/>
    <col min="36" max="36" width="8.5703125" style="12" customWidth="1"/>
    <col min="37" max="37" width="12.85546875" style="12" bestFit="1" customWidth="1"/>
    <col min="38" max="38" width="12.7109375" style="12" customWidth="1"/>
    <col min="39" max="40" width="23" style="12" bestFit="1" customWidth="1"/>
    <col min="41" max="41" width="18.140625" style="12" customWidth="1"/>
    <col min="42" max="42" width="16.28515625" style="12" customWidth="1"/>
    <col min="43" max="43" width="11.7109375" style="12" customWidth="1"/>
    <col min="44" max="44" width="11.42578125" style="12" customWidth="1"/>
    <col min="45" max="46" width="17.140625" style="12" bestFit="1" customWidth="1"/>
    <col min="47" max="48" width="13.5703125" style="12" bestFit="1" customWidth="1"/>
    <col min="49" max="49" width="13" style="12" bestFit="1" customWidth="1"/>
    <col min="50" max="50" width="17.85546875" style="12" customWidth="1"/>
    <col min="51" max="51" width="18" style="12" bestFit="1" customWidth="1"/>
    <col min="52" max="52" width="13" style="12" bestFit="1" customWidth="1"/>
    <col min="53" max="53" width="14.7109375" style="12" customWidth="1"/>
    <col min="54" max="54" width="10.5703125" style="12" bestFit="1" customWidth="1"/>
    <col min="55" max="55" width="9.140625" style="12" bestFit="1" customWidth="1"/>
    <col min="56" max="56" width="7.7109375" style="12" bestFit="1" customWidth="1"/>
    <col min="57" max="57" width="14" style="12" bestFit="1" customWidth="1"/>
    <col min="58" max="58" width="15" style="12" bestFit="1" customWidth="1"/>
    <col min="59" max="59" width="7.5703125" style="12" bestFit="1" customWidth="1"/>
    <col min="60" max="60" width="22.7109375" style="12" bestFit="1" customWidth="1"/>
    <col min="61" max="61" width="7.42578125" style="12" customWidth="1"/>
    <col min="62" max="62" width="8.5703125" style="12" bestFit="1" customWidth="1"/>
    <col min="63" max="63" width="7.5703125" style="12" bestFit="1" customWidth="1"/>
    <col min="64" max="64" width="9" style="12" bestFit="1" customWidth="1"/>
    <col min="65" max="65" width="6.7109375" style="12" customWidth="1"/>
    <col min="66" max="68" width="7.5703125" style="12" bestFit="1" customWidth="1"/>
    <col min="69" max="69" width="10" style="12" bestFit="1" customWidth="1"/>
    <col min="70" max="70" width="19.85546875" style="12" bestFit="1" customWidth="1"/>
    <col min="71" max="71" width="25.140625" style="12" bestFit="1" customWidth="1"/>
    <col min="72" max="72" width="27.5703125" style="12" bestFit="1" customWidth="1"/>
    <col min="73" max="74" width="15" style="12" bestFit="1" customWidth="1"/>
    <col min="75" max="75" width="16" style="12" bestFit="1" customWidth="1"/>
    <col min="76" max="76" width="17" style="12" bestFit="1" customWidth="1"/>
    <col min="77" max="77" width="12.85546875" style="12" bestFit="1" customWidth="1"/>
    <col min="78" max="78" width="13.28515625" style="12" bestFit="1" customWidth="1"/>
    <col min="79" max="79" width="31.42578125" style="12" bestFit="1" customWidth="1"/>
    <col min="80" max="80" width="13.85546875" style="12" bestFit="1" customWidth="1"/>
    <col min="81" max="81" width="14.5703125" style="12" bestFit="1" customWidth="1"/>
    <col min="82" max="82" width="18.140625" style="12" bestFit="1" customWidth="1"/>
    <col min="83" max="83" width="21.140625" style="12" bestFit="1" customWidth="1"/>
    <col min="84" max="84" width="26.5703125" style="12" bestFit="1" customWidth="1"/>
    <col min="85" max="85" width="18.5703125" style="12" bestFit="1" customWidth="1"/>
    <col min="86" max="86" width="24.140625" style="12" bestFit="1" customWidth="1"/>
    <col min="87" max="87" width="24" style="12" bestFit="1" customWidth="1"/>
    <col min="88" max="88" width="18.5703125" style="12" bestFit="1" customWidth="1"/>
    <col min="89" max="89" width="59.42578125" style="12" customWidth="1"/>
    <col min="90" max="90" width="18.5703125" style="12" bestFit="1" customWidth="1"/>
    <col min="91" max="91" width="25.7109375" style="12" bestFit="1" customWidth="1"/>
    <col min="92" max="92" width="36.7109375" style="12" bestFit="1" customWidth="1"/>
    <col min="93" max="93" width="16.42578125" style="12" bestFit="1" customWidth="1"/>
    <col min="94" max="94" width="16.5703125" style="12" bestFit="1" customWidth="1"/>
    <col min="95" max="95" width="25.7109375" style="12" bestFit="1" customWidth="1"/>
    <col min="96" max="96" width="36.7109375" style="12" bestFit="1" customWidth="1"/>
    <col min="97" max="97" width="18.5703125" style="12" bestFit="1" customWidth="1"/>
    <col min="98" max="98" width="25.7109375" style="12" bestFit="1" customWidth="1"/>
    <col min="99" max="99" width="36" style="12" bestFit="1" customWidth="1"/>
    <col min="100" max="100" width="29.7109375" style="12" customWidth="1"/>
    <col min="101" max="101" width="20.7109375" style="12" bestFit="1" customWidth="1"/>
    <col min="102" max="102" width="21.5703125" style="12" customWidth="1"/>
    <col min="103" max="103" width="23" style="12" bestFit="1" customWidth="1"/>
    <col min="104" max="104" width="11.28515625" style="12" customWidth="1"/>
    <col min="105" max="105" width="25.28515625" style="12" bestFit="1" customWidth="1"/>
    <col min="106" max="106" width="12.7109375" style="12" customWidth="1"/>
    <col min="107" max="107" width="18.5703125" style="12" bestFit="1" customWidth="1"/>
    <col min="108" max="108" width="7.7109375" style="12" bestFit="1" customWidth="1"/>
    <col min="109" max="109" width="36.7109375" style="12" bestFit="1" customWidth="1"/>
    <col min="110" max="110" width="20.42578125" style="12" customWidth="1"/>
    <col min="111" max="111" width="5.85546875" style="12" customWidth="1"/>
    <col min="112" max="112" width="29.42578125" style="12" bestFit="1" customWidth="1"/>
    <col min="113" max="113" width="36.7109375" style="12" bestFit="1" customWidth="1"/>
    <col min="114" max="114" width="18.85546875" style="12" bestFit="1" customWidth="1"/>
    <col min="115" max="115" width="36.7109375" style="12" bestFit="1" customWidth="1"/>
    <col min="116" max="116" width="16.42578125" style="12" bestFit="1" customWidth="1"/>
    <col min="117" max="117" width="31.42578125" style="12" bestFit="1" customWidth="1"/>
    <col min="118" max="118" width="15.140625" style="12" bestFit="1" customWidth="1"/>
    <col min="119" max="119" width="17" style="12" bestFit="1" customWidth="1"/>
    <col min="120" max="120" width="20.5703125" style="12" customWidth="1"/>
    <col min="121" max="121" width="36.42578125" style="12" bestFit="1" customWidth="1"/>
    <col min="122" max="122" width="21.7109375" style="12" bestFit="1" customWidth="1"/>
    <col min="123" max="123" width="26" style="12" customWidth="1"/>
    <col min="124" max="124" width="24.42578125" style="12" bestFit="1" customWidth="1"/>
    <col min="125" max="125" width="28.28515625" style="12" customWidth="1"/>
    <col min="126" max="126" width="28.42578125" style="12" bestFit="1" customWidth="1"/>
    <col min="127" max="127" width="29.5703125" style="12" customWidth="1"/>
    <col min="128" max="128" width="15.7109375" style="12" bestFit="1" customWidth="1"/>
    <col min="129" max="129" width="16.28515625" style="12" bestFit="1" customWidth="1"/>
    <col min="130" max="130" width="15.7109375" style="12" bestFit="1" customWidth="1"/>
    <col min="131" max="131" width="23.5703125" style="12" bestFit="1" customWidth="1"/>
    <col min="132" max="132" width="25.42578125" style="12" bestFit="1" customWidth="1"/>
    <col min="133" max="133" width="26.140625" style="12" bestFit="1" customWidth="1"/>
    <col min="134" max="134" width="27.85546875" style="12" bestFit="1" customWidth="1"/>
    <col min="135" max="135" width="28.140625" style="12" bestFit="1" customWidth="1"/>
    <col min="136" max="136" width="29.42578125" style="12" bestFit="1" customWidth="1"/>
    <col min="137" max="137" width="16.7109375" style="12" bestFit="1" customWidth="1"/>
    <col min="138" max="138" width="17.140625" style="12" bestFit="1" customWidth="1"/>
    <col min="139" max="139" width="16.7109375" style="12" bestFit="1" customWidth="1"/>
    <col min="140" max="140" width="14.28515625" style="12" bestFit="1" customWidth="1"/>
    <col min="141" max="141" width="15.7109375" style="12" bestFit="1" customWidth="1"/>
    <col min="142" max="142" width="14.28515625" style="12" bestFit="1" customWidth="1"/>
    <col min="143" max="143" width="25.140625" style="12" bestFit="1" customWidth="1"/>
    <col min="144" max="144" width="26.7109375" style="12" bestFit="1" customWidth="1"/>
    <col min="145" max="145" width="28.42578125" style="12" bestFit="1" customWidth="1"/>
    <col min="146" max="146" width="31.42578125" style="12" bestFit="1" customWidth="1"/>
    <col min="147" max="147" width="15.28515625" style="12" bestFit="1" customWidth="1"/>
    <col min="148" max="148" width="16.28515625" style="12" bestFit="1" customWidth="1"/>
    <col min="149" max="150" width="26.140625" style="12" bestFit="1" customWidth="1"/>
    <col min="151" max="151" width="28.42578125" style="12" bestFit="1" customWidth="1"/>
    <col min="152" max="152" width="30.42578125" style="12" bestFit="1" customWidth="1"/>
    <col min="153" max="154" width="16.85546875" style="12" bestFit="1" customWidth="1"/>
    <col min="155" max="155" width="15.140625" style="12" bestFit="1" customWidth="1"/>
    <col min="156" max="156" width="15" style="12" customWidth="1"/>
    <col min="157" max="157" width="18.140625" style="12" bestFit="1" customWidth="1"/>
    <col min="158" max="158" width="21.7109375" style="12" bestFit="1" customWidth="1"/>
    <col min="159" max="159" width="21.5703125" style="12" customWidth="1"/>
    <col min="160" max="160" width="14.7109375" style="12" bestFit="1" customWidth="1"/>
    <col min="161" max="162" width="16.28515625" style="12" bestFit="1" customWidth="1"/>
    <col min="163" max="163" width="15.7109375" style="12" bestFit="1" customWidth="1"/>
    <col min="164" max="164" width="20.42578125" style="12" bestFit="1" customWidth="1"/>
    <col min="165" max="165" width="22.42578125" style="12" customWidth="1"/>
    <col min="166" max="166" width="22.85546875" style="12" bestFit="1" customWidth="1"/>
    <col min="167" max="167" width="15.28515625" style="12" customWidth="1"/>
    <col min="168" max="168" width="20" style="12" bestFit="1" customWidth="1"/>
    <col min="169" max="169" width="21.7109375" style="12" bestFit="1" customWidth="1"/>
    <col min="170" max="170" width="18.42578125" style="12" bestFit="1" customWidth="1"/>
    <col min="171" max="171" width="14.42578125" style="12" bestFit="1" customWidth="1"/>
    <col min="172" max="172" width="18.42578125" style="12" bestFit="1" customWidth="1"/>
    <col min="173" max="173" width="26.28515625" style="12" bestFit="1" customWidth="1"/>
    <col min="174" max="174" width="14.42578125" style="12" bestFit="1" customWidth="1"/>
    <col min="175" max="175" width="14.28515625" style="12" customWidth="1"/>
    <col min="176" max="176" width="31.140625" style="12" bestFit="1" customWidth="1"/>
    <col min="177" max="177" width="32.5703125" style="12" bestFit="1" customWidth="1"/>
    <col min="178" max="178" width="32.42578125" style="12" bestFit="1" customWidth="1"/>
    <col min="179" max="179" width="31.5703125" style="12" bestFit="1" customWidth="1"/>
    <col min="180" max="180" width="30.5703125" style="12" customWidth="1"/>
    <col min="181" max="181" width="31.5703125" style="12" bestFit="1" customWidth="1"/>
    <col min="182" max="183" width="32.42578125" style="12" bestFit="1" customWidth="1"/>
    <col min="184" max="184" width="30.5703125" style="12" bestFit="1" customWidth="1"/>
    <col min="185" max="185" width="32.42578125" style="12" bestFit="1" customWidth="1"/>
    <col min="186" max="186" width="31.5703125" style="12" bestFit="1" customWidth="1"/>
    <col min="187" max="187" width="32.85546875" style="12" bestFit="1" customWidth="1"/>
    <col min="188" max="188" width="31" style="12" bestFit="1" customWidth="1"/>
    <col min="189" max="190" width="31.5703125" style="12" bestFit="1" customWidth="1"/>
    <col min="191" max="191" width="37.5703125" style="12" customWidth="1"/>
    <col min="192" max="192" width="41.140625" style="12" customWidth="1"/>
    <col min="193" max="195" width="36.5703125" style="12" bestFit="1" customWidth="1"/>
    <col min="196" max="196" width="10.28515625" style="12" bestFit="1" customWidth="1"/>
    <col min="197" max="197" width="9.7109375" style="12" bestFit="1" customWidth="1"/>
    <col min="198" max="198" width="15.28515625" style="12" bestFit="1" customWidth="1"/>
    <col min="199" max="199" width="19.5703125" style="12" bestFit="1" customWidth="1"/>
    <col min="200" max="200" width="18.5703125" style="12" bestFit="1" customWidth="1"/>
    <col min="201" max="201" width="16" style="12" customWidth="1"/>
    <col min="202" max="202" width="22.42578125" style="12" bestFit="1" customWidth="1"/>
    <col min="203" max="203" width="13.7109375" style="12" bestFit="1" customWidth="1"/>
    <col min="204" max="204" width="16.28515625" style="12" bestFit="1" customWidth="1"/>
    <col min="205" max="205" width="17.42578125" style="12" bestFit="1" customWidth="1"/>
    <col min="206" max="206" width="17.85546875" style="12" bestFit="1" customWidth="1"/>
    <col min="207" max="208" width="36.7109375" style="12" bestFit="1" customWidth="1"/>
    <col min="209" max="209" width="15.28515625" style="12" bestFit="1" customWidth="1"/>
    <col min="210" max="210" width="36.42578125" style="12" bestFit="1" customWidth="1"/>
    <col min="211" max="211" width="36.7109375" style="12" bestFit="1" customWidth="1"/>
    <col min="212" max="212" width="36.5703125" style="12" bestFit="1" customWidth="1"/>
    <col min="213" max="213" width="9.85546875" style="12" bestFit="1" customWidth="1"/>
    <col min="214" max="214" width="10.7109375" style="12" customWidth="1"/>
    <col min="215" max="215" width="11" style="12" customWidth="1"/>
    <col min="216" max="216" width="7.42578125" style="12" customWidth="1"/>
    <col min="217" max="217" width="35.140625" style="12" bestFit="1" customWidth="1"/>
    <col min="218" max="218" width="15.42578125" style="12" bestFit="1" customWidth="1"/>
    <col min="219" max="219" width="36.7109375" style="12" bestFit="1" customWidth="1"/>
    <col min="220" max="220" width="39" style="12" customWidth="1"/>
    <col min="221" max="221" width="36.7109375" style="12" bestFit="1" customWidth="1"/>
    <col min="222" max="222" width="15.42578125" style="12" bestFit="1" customWidth="1"/>
    <col min="223" max="223" width="36.7109375" style="12" bestFit="1" customWidth="1"/>
    <col min="224" max="224" width="16" style="12" bestFit="1" customWidth="1"/>
    <col min="225" max="225" width="36.7109375" style="12" bestFit="1" customWidth="1"/>
    <col min="226" max="226" width="22.7109375" style="12" customWidth="1"/>
    <col min="227" max="227" width="27.42578125" style="12" customWidth="1"/>
    <col min="228" max="233" width="8.5703125" style="12" bestFit="1" customWidth="1"/>
    <col min="234" max="234" width="23.42578125" style="12" bestFit="1" customWidth="1"/>
    <col min="235" max="235" width="35.42578125" style="12" bestFit="1" customWidth="1"/>
    <col min="236" max="236" width="18.42578125" style="12" customWidth="1"/>
    <col min="237" max="237" width="20" style="12" bestFit="1" customWidth="1"/>
    <col min="238" max="238" width="14.7109375" style="12" bestFit="1" customWidth="1"/>
    <col min="239" max="239" width="20.42578125" style="12" bestFit="1" customWidth="1"/>
    <col min="240" max="240" width="15.5703125" style="12" bestFit="1" customWidth="1"/>
    <col min="241" max="241" width="21.5703125" style="12" bestFit="1" customWidth="1"/>
    <col min="242" max="242" width="77.85546875" style="12" bestFit="1" customWidth="1"/>
    <col min="243" max="243" width="84" style="12" customWidth="1"/>
    <col min="244" max="244" width="10.140625" style="12" bestFit="1" customWidth="1"/>
    <col min="245" max="245" width="12.28515625" style="12" bestFit="1" customWidth="1"/>
    <col min="246" max="246" width="10.85546875" style="12" bestFit="1" customWidth="1"/>
    <col min="247" max="247" width="12.140625" style="12" bestFit="1" customWidth="1"/>
    <col min="248" max="248" width="9.85546875" style="12" bestFit="1" customWidth="1"/>
    <col min="249" max="249" width="10.42578125" style="12" bestFit="1" customWidth="1"/>
    <col min="250" max="250" width="8.85546875" style="12" bestFit="1" customWidth="1"/>
    <col min="251" max="251" width="21.140625" style="12" bestFit="1" customWidth="1"/>
    <col min="252" max="252" width="21.85546875" style="12" bestFit="1" customWidth="1"/>
    <col min="253" max="253" width="14.42578125" style="12" bestFit="1" customWidth="1"/>
    <col min="254" max="254" width="20.140625" style="12" bestFit="1" customWidth="1"/>
    <col min="255" max="255" width="23.85546875" style="12" bestFit="1" customWidth="1"/>
    <col min="256" max="256" width="16.42578125" style="12" bestFit="1" customWidth="1"/>
    <col min="257" max="257" width="17.7109375" style="12" bestFit="1" customWidth="1"/>
    <col min="258" max="258" width="14.42578125" style="12" bestFit="1" customWidth="1"/>
    <col min="259" max="259" width="13.42578125" style="12" bestFit="1" customWidth="1"/>
    <col min="260" max="260" width="12.28515625" style="12" bestFit="1" customWidth="1"/>
    <col min="261" max="261" width="11.5703125" style="12" customWidth="1"/>
    <col min="262" max="262" width="10.85546875" style="12" bestFit="1" customWidth="1"/>
    <col min="263" max="263" width="9.85546875" style="12" bestFit="1" customWidth="1"/>
    <col min="264" max="264" width="10.42578125" style="12" bestFit="1" customWidth="1"/>
    <col min="265" max="265" width="10" style="12" bestFit="1" customWidth="1"/>
    <col min="266" max="266" width="19" style="12" bestFit="1" customWidth="1"/>
    <col min="267" max="267" width="18.7109375" style="12" customWidth="1"/>
    <col min="268" max="268" width="14.42578125" style="12" bestFit="1" customWidth="1"/>
    <col min="269" max="269" width="18.85546875" style="12" bestFit="1" customWidth="1"/>
    <col min="270" max="270" width="23.85546875" style="12" bestFit="1" customWidth="1"/>
    <col min="271" max="271" width="20" style="12" bestFit="1" customWidth="1"/>
    <col min="272" max="272" width="18.7109375" style="12" bestFit="1" customWidth="1"/>
    <col min="273" max="273" width="14.42578125" style="12" bestFit="1" customWidth="1"/>
    <col min="274" max="274" width="31.140625" style="12" customWidth="1"/>
    <col min="275" max="275" width="22.85546875" style="12" customWidth="1"/>
    <col min="276" max="276" width="17.5703125" style="18" customWidth="1"/>
    <col min="277" max="277" width="17.7109375" style="18" customWidth="1"/>
    <col min="278" max="278" width="14.140625" style="18" bestFit="1" customWidth="1"/>
    <col min="279" max="279" width="18.140625" style="12" customWidth="1"/>
    <col min="280" max="280" width="17.28515625" style="12" bestFit="1" customWidth="1"/>
    <col min="281" max="281" width="17.42578125" style="12" bestFit="1" customWidth="1"/>
    <col min="282" max="282" width="15.5703125" style="12" bestFit="1" customWidth="1"/>
    <col min="283" max="283" width="13" style="12" customWidth="1"/>
    <col min="284" max="284" width="36.7109375" style="12" bestFit="1" customWidth="1"/>
    <col min="285" max="285" width="41.85546875" style="12" customWidth="1"/>
    <col min="286" max="286" width="36.7109375" style="12" bestFit="1" customWidth="1"/>
    <col min="287" max="287" width="20" style="12" customWidth="1"/>
    <col min="288" max="288" width="24" style="12" bestFit="1" customWidth="1"/>
    <col min="289" max="16384" width="36.5703125" style="12"/>
  </cols>
  <sheetData>
    <row r="1" spans="1:288" s="1" customFormat="1" x14ac:dyDescent="0.25">
      <c r="A1" s="53" t="s">
        <v>589</v>
      </c>
      <c r="B1" s="55" t="s">
        <v>0</v>
      </c>
      <c r="C1" s="55" t="s">
        <v>1</v>
      </c>
      <c r="D1" s="57"/>
      <c r="E1" s="57"/>
      <c r="F1" s="57"/>
      <c r="G1" s="57"/>
      <c r="H1" s="57"/>
      <c r="I1" s="57"/>
      <c r="J1" s="57"/>
      <c r="K1" s="57"/>
      <c r="L1" s="57"/>
      <c r="M1" s="57"/>
      <c r="N1" s="57"/>
      <c r="O1" s="57"/>
      <c r="P1" s="58"/>
      <c r="Q1" s="57"/>
      <c r="R1" s="57"/>
      <c r="S1" s="57"/>
      <c r="T1" s="57"/>
      <c r="U1" s="57"/>
      <c r="V1" s="57"/>
      <c r="W1" s="57"/>
      <c r="X1" s="57"/>
      <c r="Y1" s="57"/>
      <c r="Z1" s="57"/>
      <c r="AA1" s="57"/>
      <c r="AB1" s="57"/>
      <c r="AC1" s="57"/>
      <c r="AD1" s="57"/>
      <c r="AE1" s="57"/>
      <c r="AF1" s="57"/>
      <c r="AG1" s="43"/>
      <c r="AH1" s="55" t="s">
        <v>207</v>
      </c>
      <c r="AI1" s="57"/>
      <c r="AJ1" s="57"/>
      <c r="AK1" s="57"/>
      <c r="AL1" s="60"/>
      <c r="AM1" s="55" t="s">
        <v>34</v>
      </c>
      <c r="AN1" s="59"/>
      <c r="AO1" s="59"/>
      <c r="AP1" s="59"/>
      <c r="AQ1" s="59"/>
      <c r="AR1" s="59"/>
      <c r="AS1" s="59"/>
      <c r="AT1" s="59"/>
      <c r="AU1" s="60"/>
      <c r="AV1" s="60"/>
      <c r="AW1" s="55" t="s">
        <v>41</v>
      </c>
      <c r="AX1" s="59"/>
      <c r="AY1" s="59"/>
      <c r="AZ1" s="59"/>
      <c r="BA1" s="60"/>
      <c r="BB1" s="55" t="s">
        <v>46</v>
      </c>
      <c r="BC1" s="59"/>
      <c r="BD1" s="59"/>
      <c r="BE1" s="59"/>
      <c r="BF1" s="59"/>
      <c r="BG1" s="59"/>
      <c r="BH1" s="59"/>
      <c r="BI1" s="55" t="s">
        <v>54</v>
      </c>
      <c r="BJ1" s="59"/>
      <c r="BK1" s="59"/>
      <c r="BL1" s="55" t="s">
        <v>58</v>
      </c>
      <c r="BM1" s="59"/>
      <c r="BN1" s="59"/>
      <c r="BO1" s="59"/>
      <c r="BP1" s="59"/>
      <c r="BQ1" s="59"/>
      <c r="BR1" s="55" t="s">
        <v>65</v>
      </c>
      <c r="BS1" s="59"/>
      <c r="BT1" s="59"/>
      <c r="BU1" s="59"/>
      <c r="BV1" s="59"/>
      <c r="BW1" s="59"/>
      <c r="BX1" s="59"/>
      <c r="BY1" s="59"/>
      <c r="BZ1" s="59"/>
      <c r="CA1" s="59"/>
      <c r="CB1" s="59"/>
      <c r="CC1" s="59"/>
      <c r="CD1" s="59"/>
      <c r="CE1" s="55" t="s">
        <v>67</v>
      </c>
      <c r="CF1" s="59"/>
      <c r="CG1" s="59"/>
      <c r="CH1" s="59"/>
      <c r="CI1" s="59"/>
      <c r="CJ1" s="59"/>
      <c r="CK1" s="59"/>
      <c r="CL1" s="59"/>
      <c r="CM1" s="59"/>
      <c r="CN1" s="59"/>
      <c r="CO1" s="59"/>
      <c r="CP1" s="55" t="s">
        <v>78</v>
      </c>
      <c r="CQ1" s="59"/>
      <c r="CR1" s="59"/>
      <c r="CS1" s="55" t="s">
        <v>80</v>
      </c>
      <c r="CT1" s="59"/>
      <c r="CU1" s="59"/>
      <c r="CV1" s="55" t="s">
        <v>81</v>
      </c>
      <c r="CW1" s="59"/>
      <c r="CX1" s="59"/>
      <c r="CY1" s="57"/>
      <c r="CZ1" s="61"/>
      <c r="DA1" s="61"/>
      <c r="DB1" s="61"/>
      <c r="DC1" s="55" t="s">
        <v>85</v>
      </c>
      <c r="DD1" s="59"/>
      <c r="DE1" s="59"/>
      <c r="DF1" s="59"/>
      <c r="DG1" s="59"/>
      <c r="DH1" s="59"/>
      <c r="DI1" s="59"/>
      <c r="DJ1" s="55" t="s">
        <v>89</v>
      </c>
      <c r="DK1" s="59"/>
      <c r="DL1" s="59"/>
      <c r="DM1" s="59"/>
      <c r="DN1" s="59"/>
      <c r="DO1" s="55" t="s">
        <v>94</v>
      </c>
      <c r="DP1" s="59"/>
      <c r="DQ1" s="59"/>
      <c r="DR1" s="55" t="s">
        <v>98</v>
      </c>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60"/>
      <c r="FT1" s="55" t="s">
        <v>134</v>
      </c>
      <c r="FU1" s="59"/>
      <c r="FV1" s="59"/>
      <c r="FW1" s="59"/>
      <c r="FX1" s="59"/>
      <c r="FY1" s="59"/>
      <c r="FZ1" s="59"/>
      <c r="GA1" s="59"/>
      <c r="GB1" s="59"/>
      <c r="GC1" s="59"/>
      <c r="GD1" s="59"/>
      <c r="GE1" s="59"/>
      <c r="GF1" s="59"/>
      <c r="GG1" s="59"/>
      <c r="GH1" s="59"/>
      <c r="GI1" s="59"/>
      <c r="GJ1" s="59"/>
      <c r="GK1" s="59"/>
      <c r="GL1" s="59"/>
      <c r="GM1" s="59"/>
      <c r="GN1" s="55" t="s">
        <v>155</v>
      </c>
      <c r="GO1" s="59"/>
      <c r="GP1" s="59"/>
      <c r="GQ1" s="59"/>
      <c r="GR1" s="59"/>
      <c r="GS1" s="59"/>
      <c r="GT1" s="59"/>
      <c r="GU1" s="55" t="s">
        <v>163</v>
      </c>
      <c r="GV1" s="59"/>
      <c r="GW1" s="59"/>
      <c r="GX1" s="55" t="s">
        <v>167</v>
      </c>
      <c r="GY1" s="59"/>
      <c r="GZ1" s="59"/>
      <c r="HA1" s="59"/>
      <c r="HB1" s="59"/>
      <c r="HC1" s="59"/>
      <c r="HD1" s="59"/>
      <c r="HE1" s="55" t="s">
        <v>172</v>
      </c>
      <c r="HF1" s="59"/>
      <c r="HG1" s="59"/>
      <c r="HH1" s="59"/>
      <c r="HI1" s="59"/>
      <c r="HJ1" s="55" t="s">
        <v>174</v>
      </c>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5" t="s">
        <v>191</v>
      </c>
      <c r="IK1" s="59"/>
      <c r="IL1" s="59"/>
      <c r="IM1" s="59"/>
      <c r="IN1" s="59"/>
      <c r="IO1" s="59"/>
      <c r="IP1" s="59"/>
      <c r="IQ1" s="59"/>
      <c r="IR1" s="59"/>
      <c r="IS1" s="59"/>
      <c r="IT1" s="59"/>
      <c r="IU1" s="59"/>
      <c r="IV1" s="59"/>
      <c r="IW1" s="59"/>
      <c r="IX1" s="59"/>
      <c r="IY1" s="68" t="s">
        <v>575</v>
      </c>
      <c r="IZ1" s="69"/>
      <c r="JA1" s="69"/>
      <c r="JB1" s="69"/>
      <c r="JC1" s="69"/>
      <c r="JD1" s="69"/>
      <c r="JE1" s="69"/>
      <c r="JF1" s="69"/>
      <c r="JG1" s="69"/>
      <c r="JH1" s="69"/>
      <c r="JI1" s="69"/>
      <c r="JJ1" s="69"/>
      <c r="JK1" s="69"/>
      <c r="JL1" s="69"/>
      <c r="JM1" s="69"/>
      <c r="JN1" s="26"/>
      <c r="JO1" s="31"/>
      <c r="JP1" s="65" t="s">
        <v>658</v>
      </c>
      <c r="JQ1" s="66"/>
      <c r="JR1" s="67"/>
      <c r="JS1" s="41" t="s">
        <v>663</v>
      </c>
      <c r="JT1" s="62" t="s">
        <v>659</v>
      </c>
      <c r="JU1" s="63"/>
      <c r="JV1" s="64"/>
      <c r="JW1" s="41" t="s">
        <v>664</v>
      </c>
      <c r="JX1" s="41" t="s">
        <v>660</v>
      </c>
      <c r="JY1" s="41" t="s">
        <v>661</v>
      </c>
      <c r="JZ1" s="41" t="s">
        <v>662</v>
      </c>
      <c r="KA1" s="62" t="s">
        <v>665</v>
      </c>
      <c r="KB1" s="64"/>
    </row>
    <row r="2" spans="1:288" ht="306" x14ac:dyDescent="0.25">
      <c r="A2" s="54"/>
      <c r="B2" s="56"/>
      <c r="C2" s="11" t="s">
        <v>2</v>
      </c>
      <c r="D2" s="11" t="s">
        <v>3</v>
      </c>
      <c r="E2" s="9" t="s">
        <v>208</v>
      </c>
      <c r="F2" s="11" t="s">
        <v>4</v>
      </c>
      <c r="G2" s="11" t="s">
        <v>5</v>
      </c>
      <c r="H2" s="11" t="s">
        <v>6</v>
      </c>
      <c r="I2" s="11" t="s">
        <v>7</v>
      </c>
      <c r="J2" s="11" t="s">
        <v>8</v>
      </c>
      <c r="K2" s="11" t="s">
        <v>9</v>
      </c>
      <c r="L2" s="11" t="s">
        <v>10</v>
      </c>
      <c r="M2" s="11" t="s">
        <v>11</v>
      </c>
      <c r="N2" s="11" t="s">
        <v>12</v>
      </c>
      <c r="O2" s="11" t="s">
        <v>13</v>
      </c>
      <c r="P2" s="19" t="s">
        <v>14</v>
      </c>
      <c r="Q2" s="11" t="s">
        <v>15</v>
      </c>
      <c r="R2" s="11" t="s">
        <v>16</v>
      </c>
      <c r="S2" s="11" t="s">
        <v>17</v>
      </c>
      <c r="T2" s="11" t="s">
        <v>18</v>
      </c>
      <c r="U2" s="11" t="s">
        <v>19</v>
      </c>
      <c r="V2" s="11" t="s">
        <v>20</v>
      </c>
      <c r="W2" s="11" t="s">
        <v>21</v>
      </c>
      <c r="X2" s="11" t="s">
        <v>22</v>
      </c>
      <c r="Y2" s="11" t="s">
        <v>23</v>
      </c>
      <c r="Z2" s="11" t="s">
        <v>24</v>
      </c>
      <c r="AA2" s="11" t="s">
        <v>25</v>
      </c>
      <c r="AB2" s="11" t="s">
        <v>26</v>
      </c>
      <c r="AC2" s="11" t="s">
        <v>27</v>
      </c>
      <c r="AD2" s="11" t="s">
        <v>28</v>
      </c>
      <c r="AE2" s="11" t="s">
        <v>29</v>
      </c>
      <c r="AF2" s="11" t="s">
        <v>30</v>
      </c>
      <c r="AG2" s="13" t="s">
        <v>621</v>
      </c>
      <c r="AH2" s="11" t="s">
        <v>31</v>
      </c>
      <c r="AI2" s="11" t="s">
        <v>32</v>
      </c>
      <c r="AJ2" s="13" t="s">
        <v>592</v>
      </c>
      <c r="AK2" s="11" t="s">
        <v>33</v>
      </c>
      <c r="AL2" s="13" t="s">
        <v>593</v>
      </c>
      <c r="AM2" s="11" t="s">
        <v>35</v>
      </c>
      <c r="AN2" s="11" t="s">
        <v>36</v>
      </c>
      <c r="AO2" s="11" t="s">
        <v>37</v>
      </c>
      <c r="AP2" s="11" t="s">
        <v>38</v>
      </c>
      <c r="AQ2" s="13" t="s">
        <v>594</v>
      </c>
      <c r="AR2" s="13" t="s">
        <v>595</v>
      </c>
      <c r="AS2" s="11" t="s">
        <v>39</v>
      </c>
      <c r="AT2" s="11" t="s">
        <v>40</v>
      </c>
      <c r="AU2" s="13" t="s">
        <v>596</v>
      </c>
      <c r="AV2" s="13" t="s">
        <v>597</v>
      </c>
      <c r="AW2" s="11" t="s">
        <v>42</v>
      </c>
      <c r="AX2" s="11" t="s">
        <v>43</v>
      </c>
      <c r="AY2" s="11" t="s">
        <v>44</v>
      </c>
      <c r="AZ2" s="11" t="s">
        <v>45</v>
      </c>
      <c r="BA2" s="13" t="s">
        <v>598</v>
      </c>
      <c r="BB2" s="11" t="s">
        <v>47</v>
      </c>
      <c r="BC2" s="11" t="s">
        <v>48</v>
      </c>
      <c r="BD2" s="11" t="s">
        <v>49</v>
      </c>
      <c r="BE2" s="11" t="s">
        <v>50</v>
      </c>
      <c r="BF2" s="11" t="s">
        <v>51</v>
      </c>
      <c r="BG2" s="11" t="s">
        <v>52</v>
      </c>
      <c r="BH2" s="11" t="s">
        <v>53</v>
      </c>
      <c r="BI2" s="11" t="s">
        <v>55</v>
      </c>
      <c r="BJ2" s="11" t="s">
        <v>56</v>
      </c>
      <c r="BK2" s="11" t="s">
        <v>57</v>
      </c>
      <c r="BL2" s="11" t="s">
        <v>59</v>
      </c>
      <c r="BM2" s="11" t="s">
        <v>60</v>
      </c>
      <c r="BN2" s="11" t="s">
        <v>61</v>
      </c>
      <c r="BO2" s="11" t="s">
        <v>62</v>
      </c>
      <c r="BP2" s="11" t="s">
        <v>63</v>
      </c>
      <c r="BQ2" s="11" t="s">
        <v>64</v>
      </c>
      <c r="BR2" s="11" t="s">
        <v>624</v>
      </c>
      <c r="BS2" s="11" t="s">
        <v>625</v>
      </c>
      <c r="BT2" s="11" t="s">
        <v>632</v>
      </c>
      <c r="BU2" s="11" t="s">
        <v>626</v>
      </c>
      <c r="BV2" s="11" t="s">
        <v>627</v>
      </c>
      <c r="BW2" s="11" t="s">
        <v>628</v>
      </c>
      <c r="BX2" s="11" t="s">
        <v>629</v>
      </c>
      <c r="BY2" s="11" t="s">
        <v>630</v>
      </c>
      <c r="BZ2" s="11" t="s">
        <v>631</v>
      </c>
      <c r="CA2" s="11" t="s">
        <v>66</v>
      </c>
      <c r="CB2" s="11" t="s">
        <v>633</v>
      </c>
      <c r="CC2" s="11" t="s">
        <v>634</v>
      </c>
      <c r="CD2" s="11" t="s">
        <v>635</v>
      </c>
      <c r="CE2" s="11" t="s">
        <v>68</v>
      </c>
      <c r="CF2" s="11" t="s">
        <v>69</v>
      </c>
      <c r="CG2" s="11" t="s">
        <v>70</v>
      </c>
      <c r="CH2" s="11" t="s">
        <v>71</v>
      </c>
      <c r="CI2" s="11" t="s">
        <v>72</v>
      </c>
      <c r="CJ2" s="11" t="s">
        <v>73</v>
      </c>
      <c r="CK2" s="11" t="s">
        <v>74</v>
      </c>
      <c r="CL2" s="11" t="s">
        <v>75</v>
      </c>
      <c r="CM2" s="11" t="s">
        <v>76</v>
      </c>
      <c r="CN2" s="11" t="s">
        <v>74</v>
      </c>
      <c r="CO2" s="11" t="s">
        <v>77</v>
      </c>
      <c r="CP2" s="11" t="s">
        <v>79</v>
      </c>
      <c r="CQ2" s="11" t="s">
        <v>76</v>
      </c>
      <c r="CR2" s="11" t="s">
        <v>74</v>
      </c>
      <c r="CS2" s="11" t="s">
        <v>79</v>
      </c>
      <c r="CT2" s="11" t="s">
        <v>76</v>
      </c>
      <c r="CU2" s="11" t="s">
        <v>74</v>
      </c>
      <c r="CV2" s="11" t="s">
        <v>82</v>
      </c>
      <c r="CW2" s="11" t="s">
        <v>83</v>
      </c>
      <c r="CX2" s="11" t="s">
        <v>84</v>
      </c>
      <c r="CY2" s="13" t="s">
        <v>599</v>
      </c>
      <c r="CZ2" s="13" t="s">
        <v>600</v>
      </c>
      <c r="DA2" s="13" t="s">
        <v>619</v>
      </c>
      <c r="DB2" s="13" t="s">
        <v>601</v>
      </c>
      <c r="DC2" s="11" t="s">
        <v>636</v>
      </c>
      <c r="DD2" s="11" t="s">
        <v>86</v>
      </c>
      <c r="DE2" s="11" t="s">
        <v>87</v>
      </c>
      <c r="DF2" s="11" t="s">
        <v>637</v>
      </c>
      <c r="DG2" s="11" t="s">
        <v>86</v>
      </c>
      <c r="DH2" s="11" t="s">
        <v>87</v>
      </c>
      <c r="DI2" s="11" t="s">
        <v>88</v>
      </c>
      <c r="DJ2" s="11" t="s">
        <v>90</v>
      </c>
      <c r="DK2" s="11" t="s">
        <v>91</v>
      </c>
      <c r="DL2" s="11" t="s">
        <v>92</v>
      </c>
      <c r="DM2" s="11" t="s">
        <v>93</v>
      </c>
      <c r="DN2" s="11" t="s">
        <v>638</v>
      </c>
      <c r="DO2" s="11" t="s">
        <v>95</v>
      </c>
      <c r="DP2" s="11" t="s">
        <v>96</v>
      </c>
      <c r="DQ2" s="11" t="s">
        <v>97</v>
      </c>
      <c r="DR2" s="11" t="s">
        <v>639</v>
      </c>
      <c r="DS2" s="11" t="s">
        <v>99</v>
      </c>
      <c r="DT2" s="11" t="s">
        <v>100</v>
      </c>
      <c r="DU2" s="11" t="s">
        <v>101</v>
      </c>
      <c r="DV2" s="11" t="s">
        <v>102</v>
      </c>
      <c r="DW2" s="11" t="s">
        <v>103</v>
      </c>
      <c r="DX2" s="13" t="s">
        <v>605</v>
      </c>
      <c r="DY2" s="13" t="s">
        <v>606</v>
      </c>
      <c r="DZ2" s="13" t="s">
        <v>607</v>
      </c>
      <c r="EA2" s="11" t="s">
        <v>640</v>
      </c>
      <c r="EB2" s="11" t="s">
        <v>104</v>
      </c>
      <c r="EC2" s="11" t="s">
        <v>105</v>
      </c>
      <c r="ED2" s="11" t="s">
        <v>106</v>
      </c>
      <c r="EE2" s="11" t="s">
        <v>107</v>
      </c>
      <c r="EF2" s="11" t="s">
        <v>108</v>
      </c>
      <c r="EG2" s="13" t="s">
        <v>608</v>
      </c>
      <c r="EH2" s="13" t="s">
        <v>609</v>
      </c>
      <c r="EI2" s="13" t="s">
        <v>610</v>
      </c>
      <c r="EJ2" s="13" t="s">
        <v>604</v>
      </c>
      <c r="EK2" s="13" t="s">
        <v>602</v>
      </c>
      <c r="EL2" s="13" t="s">
        <v>603</v>
      </c>
      <c r="EM2" s="11" t="s">
        <v>109</v>
      </c>
      <c r="EN2" s="11" t="s">
        <v>110</v>
      </c>
      <c r="EO2" s="11" t="s">
        <v>111</v>
      </c>
      <c r="EP2" s="11" t="s">
        <v>112</v>
      </c>
      <c r="EQ2" s="13" t="s">
        <v>611</v>
      </c>
      <c r="ER2" s="13" t="s">
        <v>612</v>
      </c>
      <c r="ES2" s="11" t="s">
        <v>113</v>
      </c>
      <c r="ET2" s="11" t="s">
        <v>114</v>
      </c>
      <c r="EU2" s="11" t="s">
        <v>115</v>
      </c>
      <c r="EV2" s="11" t="s">
        <v>116</v>
      </c>
      <c r="EW2" s="13" t="s">
        <v>613</v>
      </c>
      <c r="EX2" s="13" t="s">
        <v>614</v>
      </c>
      <c r="EY2" s="13" t="s">
        <v>615</v>
      </c>
      <c r="EZ2" s="13" t="s">
        <v>616</v>
      </c>
      <c r="FA2" s="11" t="s">
        <v>117</v>
      </c>
      <c r="FB2" s="11" t="s">
        <v>118</v>
      </c>
      <c r="FC2" s="13" t="s">
        <v>617</v>
      </c>
      <c r="FD2" s="11" t="s">
        <v>119</v>
      </c>
      <c r="FE2" s="11" t="s">
        <v>120</v>
      </c>
      <c r="FF2" s="11" t="s">
        <v>121</v>
      </c>
      <c r="FG2" s="11" t="s">
        <v>122</v>
      </c>
      <c r="FH2" s="11" t="s">
        <v>123</v>
      </c>
      <c r="FI2" s="11" t="s">
        <v>124</v>
      </c>
      <c r="FJ2" s="11" t="s">
        <v>125</v>
      </c>
      <c r="FK2" s="11" t="s">
        <v>126</v>
      </c>
      <c r="FL2" s="11" t="s">
        <v>127</v>
      </c>
      <c r="FM2" s="11" t="s">
        <v>128</v>
      </c>
      <c r="FN2" s="11" t="s">
        <v>129</v>
      </c>
      <c r="FO2" s="11" t="s">
        <v>130</v>
      </c>
      <c r="FP2" s="11" t="s">
        <v>131</v>
      </c>
      <c r="FQ2" s="11" t="s">
        <v>132</v>
      </c>
      <c r="FR2" s="11" t="s">
        <v>133</v>
      </c>
      <c r="FS2" s="13" t="s">
        <v>618</v>
      </c>
      <c r="FT2" s="11" t="s">
        <v>135</v>
      </c>
      <c r="FU2" s="11" t="s">
        <v>136</v>
      </c>
      <c r="FV2" s="11" t="s">
        <v>137</v>
      </c>
      <c r="FW2" s="11" t="s">
        <v>138</v>
      </c>
      <c r="FX2" s="11" t="s">
        <v>139</v>
      </c>
      <c r="FY2" s="11" t="s">
        <v>140</v>
      </c>
      <c r="FZ2" s="11" t="s">
        <v>141</v>
      </c>
      <c r="GA2" s="11" t="s">
        <v>142</v>
      </c>
      <c r="GB2" s="11" t="s">
        <v>143</v>
      </c>
      <c r="GC2" s="11" t="s">
        <v>144</v>
      </c>
      <c r="GD2" s="11" t="s">
        <v>145</v>
      </c>
      <c r="GE2" s="11" t="s">
        <v>146</v>
      </c>
      <c r="GF2" s="11" t="s">
        <v>147</v>
      </c>
      <c r="GG2" s="11" t="s">
        <v>148</v>
      </c>
      <c r="GH2" s="11" t="s">
        <v>149</v>
      </c>
      <c r="GI2" s="11" t="s">
        <v>150</v>
      </c>
      <c r="GJ2" s="11" t="s">
        <v>151</v>
      </c>
      <c r="GK2" s="11" t="s">
        <v>152</v>
      </c>
      <c r="GL2" s="11" t="s">
        <v>153</v>
      </c>
      <c r="GM2" s="11" t="s">
        <v>154</v>
      </c>
      <c r="GN2" s="11" t="s">
        <v>156</v>
      </c>
      <c r="GO2" s="11" t="s">
        <v>157</v>
      </c>
      <c r="GP2" s="11" t="s">
        <v>158</v>
      </c>
      <c r="GQ2" s="11" t="s">
        <v>159</v>
      </c>
      <c r="GR2" s="11" t="s">
        <v>160</v>
      </c>
      <c r="GS2" s="11" t="s">
        <v>161</v>
      </c>
      <c r="GT2" s="11" t="s">
        <v>162</v>
      </c>
      <c r="GU2" s="11" t="s">
        <v>164</v>
      </c>
      <c r="GV2" s="11" t="s">
        <v>165</v>
      </c>
      <c r="GW2" s="11" t="s">
        <v>166</v>
      </c>
      <c r="GX2" s="11" t="s">
        <v>652</v>
      </c>
      <c r="GY2" s="11" t="s">
        <v>168</v>
      </c>
      <c r="GZ2" s="11" t="s">
        <v>169</v>
      </c>
      <c r="HA2" s="11" t="s">
        <v>653</v>
      </c>
      <c r="HB2" s="11" t="s">
        <v>168</v>
      </c>
      <c r="HC2" s="11" t="s">
        <v>170</v>
      </c>
      <c r="HD2" s="11" t="s">
        <v>171</v>
      </c>
      <c r="HE2" s="11" t="s">
        <v>641</v>
      </c>
      <c r="HF2" s="11" t="s">
        <v>642</v>
      </c>
      <c r="HG2" s="11" t="s">
        <v>643</v>
      </c>
      <c r="HH2" s="11" t="s">
        <v>644</v>
      </c>
      <c r="HI2" s="11" t="s">
        <v>173</v>
      </c>
      <c r="HJ2" s="11" t="s">
        <v>654</v>
      </c>
      <c r="HK2" s="11" t="s">
        <v>168</v>
      </c>
      <c r="HL2" s="11" t="s">
        <v>175</v>
      </c>
      <c r="HM2" s="11" t="s">
        <v>176</v>
      </c>
      <c r="HN2" s="11" t="s">
        <v>655</v>
      </c>
      <c r="HO2" s="11" t="s">
        <v>168</v>
      </c>
      <c r="HP2" s="11" t="s">
        <v>645</v>
      </c>
      <c r="HQ2" s="11" t="s">
        <v>177</v>
      </c>
      <c r="HR2" s="11" t="s">
        <v>656</v>
      </c>
      <c r="HS2" s="11" t="s">
        <v>178</v>
      </c>
      <c r="HT2" s="11" t="s">
        <v>646</v>
      </c>
      <c r="HU2" s="11" t="s">
        <v>647</v>
      </c>
      <c r="HV2" s="11" t="s">
        <v>648</v>
      </c>
      <c r="HW2" s="11" t="s">
        <v>649</v>
      </c>
      <c r="HX2" s="11" t="s">
        <v>650</v>
      </c>
      <c r="HY2" s="11" t="s">
        <v>651</v>
      </c>
      <c r="HZ2" s="11" t="s">
        <v>181</v>
      </c>
      <c r="IA2" s="11" t="s">
        <v>182</v>
      </c>
      <c r="IB2" s="11" t="s">
        <v>183</v>
      </c>
      <c r="IC2" s="11" t="s">
        <v>184</v>
      </c>
      <c r="ID2" s="11" t="s">
        <v>185</v>
      </c>
      <c r="IE2" s="11" t="s">
        <v>186</v>
      </c>
      <c r="IF2" s="11" t="s">
        <v>187</v>
      </c>
      <c r="IG2" s="11" t="s">
        <v>188</v>
      </c>
      <c r="IH2" s="11" t="s">
        <v>189</v>
      </c>
      <c r="II2" s="11" t="s">
        <v>190</v>
      </c>
      <c r="IJ2" s="11" t="s">
        <v>192</v>
      </c>
      <c r="IK2" s="11" t="s">
        <v>193</v>
      </c>
      <c r="IL2" s="11" t="s">
        <v>194</v>
      </c>
      <c r="IM2" s="11" t="s">
        <v>195</v>
      </c>
      <c r="IN2" s="11" t="s">
        <v>196</v>
      </c>
      <c r="IO2" s="11" t="s">
        <v>197</v>
      </c>
      <c r="IP2" s="11" t="s">
        <v>198</v>
      </c>
      <c r="IQ2" s="11" t="s">
        <v>199</v>
      </c>
      <c r="IR2" s="11" t="s">
        <v>200</v>
      </c>
      <c r="IS2" s="11" t="s">
        <v>201</v>
      </c>
      <c r="IT2" s="11" t="s">
        <v>202</v>
      </c>
      <c r="IU2" s="11" t="s">
        <v>203</v>
      </c>
      <c r="IV2" s="11" t="s">
        <v>204</v>
      </c>
      <c r="IW2" s="11" t="s">
        <v>205</v>
      </c>
      <c r="IX2" s="11" t="s">
        <v>206</v>
      </c>
      <c r="IY2" s="16" t="s">
        <v>192</v>
      </c>
      <c r="IZ2" s="16" t="s">
        <v>193</v>
      </c>
      <c r="JA2" s="16" t="s">
        <v>194</v>
      </c>
      <c r="JB2" s="16" t="s">
        <v>195</v>
      </c>
      <c r="JC2" s="16" t="s">
        <v>196</v>
      </c>
      <c r="JD2" s="16" t="s">
        <v>197</v>
      </c>
      <c r="JE2" s="16" t="s">
        <v>198</v>
      </c>
      <c r="JF2" s="16" t="s">
        <v>199</v>
      </c>
      <c r="JG2" s="16" t="s">
        <v>200</v>
      </c>
      <c r="JH2" s="16" t="s">
        <v>201</v>
      </c>
      <c r="JI2" s="16" t="s">
        <v>202</v>
      </c>
      <c r="JJ2" s="16" t="s">
        <v>203</v>
      </c>
      <c r="JK2" s="16" t="s">
        <v>204</v>
      </c>
      <c r="JL2" s="16" t="s">
        <v>205</v>
      </c>
      <c r="JM2" s="16" t="s">
        <v>206</v>
      </c>
      <c r="JN2" s="46" t="s">
        <v>620</v>
      </c>
      <c r="JO2" s="30" t="s">
        <v>657</v>
      </c>
      <c r="JP2" s="46" t="s">
        <v>691</v>
      </c>
      <c r="JQ2" s="46" t="s">
        <v>692</v>
      </c>
      <c r="JR2" s="47" t="s">
        <v>693</v>
      </c>
      <c r="JS2" s="46" t="s">
        <v>666</v>
      </c>
      <c r="JT2" s="46" t="s">
        <v>688</v>
      </c>
      <c r="JU2" s="46" t="s">
        <v>689</v>
      </c>
      <c r="JV2" s="47" t="s">
        <v>678</v>
      </c>
      <c r="JW2" s="46" t="s">
        <v>667</v>
      </c>
      <c r="JX2" s="48" t="s">
        <v>668</v>
      </c>
      <c r="JY2" s="48" t="s">
        <v>669</v>
      </c>
      <c r="JZ2" s="49" t="s">
        <v>670</v>
      </c>
      <c r="KA2" s="46" t="s">
        <v>679</v>
      </c>
      <c r="KB2" s="47" t="s">
        <v>690</v>
      </c>
    </row>
    <row r="3" spans="1:288" s="3" customFormat="1" ht="38.25" x14ac:dyDescent="0.25">
      <c r="A3" s="44"/>
      <c r="B3" s="4">
        <v>1</v>
      </c>
      <c r="C3" s="4">
        <v>2</v>
      </c>
      <c r="D3" s="4">
        <v>3</v>
      </c>
      <c r="E3" s="9">
        <v>4</v>
      </c>
      <c r="F3" s="4">
        <v>5</v>
      </c>
      <c r="G3" s="4">
        <v>6</v>
      </c>
      <c r="H3" s="4">
        <v>7</v>
      </c>
      <c r="I3" s="4">
        <v>8</v>
      </c>
      <c r="J3" s="4">
        <v>9</v>
      </c>
      <c r="K3" s="4">
        <v>10</v>
      </c>
      <c r="L3" s="4">
        <v>11</v>
      </c>
      <c r="M3" s="4">
        <v>12</v>
      </c>
      <c r="N3" s="4">
        <v>13</v>
      </c>
      <c r="O3" s="4">
        <v>14</v>
      </c>
      <c r="P3" s="10">
        <v>15</v>
      </c>
      <c r="Q3" s="4">
        <v>16</v>
      </c>
      <c r="R3" s="4">
        <v>17</v>
      </c>
      <c r="S3" s="4">
        <v>18</v>
      </c>
      <c r="T3" s="4">
        <v>19</v>
      </c>
      <c r="U3" s="4">
        <v>20</v>
      </c>
      <c r="V3" s="4">
        <v>21</v>
      </c>
      <c r="W3" s="4">
        <v>22</v>
      </c>
      <c r="X3" s="4">
        <v>23</v>
      </c>
      <c r="Y3" s="4">
        <v>24</v>
      </c>
      <c r="Z3" s="4">
        <v>25</v>
      </c>
      <c r="AA3" s="4">
        <v>26</v>
      </c>
      <c r="AB3" s="4">
        <v>27</v>
      </c>
      <c r="AC3" s="4">
        <v>28</v>
      </c>
      <c r="AD3" s="4">
        <v>29</v>
      </c>
      <c r="AE3" s="4">
        <v>30</v>
      </c>
      <c r="AF3" s="4">
        <v>31</v>
      </c>
      <c r="AG3" s="14"/>
      <c r="AH3" s="4">
        <v>32</v>
      </c>
      <c r="AI3" s="4">
        <v>33</v>
      </c>
      <c r="AJ3" s="14"/>
      <c r="AK3" s="4">
        <v>34</v>
      </c>
      <c r="AL3" s="14"/>
      <c r="AM3" s="4">
        <v>35</v>
      </c>
      <c r="AN3" s="4">
        <v>36</v>
      </c>
      <c r="AO3" s="4">
        <v>37</v>
      </c>
      <c r="AP3" s="4">
        <v>38</v>
      </c>
      <c r="AQ3" s="14"/>
      <c r="AR3" s="14"/>
      <c r="AS3" s="4">
        <v>39</v>
      </c>
      <c r="AT3" s="4">
        <v>40</v>
      </c>
      <c r="AU3" s="14"/>
      <c r="AV3" s="14"/>
      <c r="AW3" s="4">
        <v>41</v>
      </c>
      <c r="AX3" s="4">
        <v>42</v>
      </c>
      <c r="AY3" s="4">
        <v>43</v>
      </c>
      <c r="AZ3" s="4">
        <v>44</v>
      </c>
      <c r="BA3" s="14"/>
      <c r="BB3" s="4">
        <v>45</v>
      </c>
      <c r="BC3" s="4">
        <v>46</v>
      </c>
      <c r="BD3" s="4">
        <v>47</v>
      </c>
      <c r="BE3" s="4">
        <v>48</v>
      </c>
      <c r="BF3" s="4">
        <v>49</v>
      </c>
      <c r="BG3" s="4">
        <v>50</v>
      </c>
      <c r="BH3" s="4">
        <v>51</v>
      </c>
      <c r="BI3" s="4">
        <v>52</v>
      </c>
      <c r="BJ3" s="4">
        <v>53</v>
      </c>
      <c r="BK3" s="4">
        <v>54</v>
      </c>
      <c r="BL3" s="4">
        <v>55</v>
      </c>
      <c r="BM3" s="4">
        <v>56</v>
      </c>
      <c r="BN3" s="4">
        <v>57</v>
      </c>
      <c r="BO3" s="4">
        <v>58</v>
      </c>
      <c r="BP3" s="4">
        <v>59</v>
      </c>
      <c r="BQ3" s="4">
        <v>60</v>
      </c>
      <c r="BR3" s="4">
        <v>61</v>
      </c>
      <c r="BS3" s="4">
        <v>62</v>
      </c>
      <c r="BT3" s="4">
        <v>63</v>
      </c>
      <c r="BU3" s="4">
        <v>64</v>
      </c>
      <c r="BV3" s="4">
        <v>65</v>
      </c>
      <c r="BW3" s="4">
        <v>66</v>
      </c>
      <c r="BX3" s="4">
        <v>67</v>
      </c>
      <c r="BY3" s="4">
        <v>68</v>
      </c>
      <c r="BZ3" s="4">
        <v>69</v>
      </c>
      <c r="CA3" s="4">
        <v>70</v>
      </c>
      <c r="CB3" s="4">
        <v>71</v>
      </c>
      <c r="CC3" s="4">
        <v>72</v>
      </c>
      <c r="CD3" s="4">
        <v>73</v>
      </c>
      <c r="CE3" s="4">
        <v>74</v>
      </c>
      <c r="CF3" s="4">
        <v>75</v>
      </c>
      <c r="CG3" s="4">
        <v>76</v>
      </c>
      <c r="CH3" s="4">
        <v>77</v>
      </c>
      <c r="CI3" s="4">
        <v>78</v>
      </c>
      <c r="CJ3" s="4">
        <v>79</v>
      </c>
      <c r="CK3" s="4">
        <v>80</v>
      </c>
      <c r="CL3" s="4">
        <v>81</v>
      </c>
      <c r="CM3" s="4">
        <v>82</v>
      </c>
      <c r="CN3" s="4">
        <v>83</v>
      </c>
      <c r="CO3" s="4">
        <v>84</v>
      </c>
      <c r="CP3" s="4">
        <v>85</v>
      </c>
      <c r="CQ3" s="4">
        <v>86</v>
      </c>
      <c r="CR3" s="4">
        <v>87</v>
      </c>
      <c r="CS3" s="4">
        <v>88</v>
      </c>
      <c r="CT3" s="4">
        <v>89</v>
      </c>
      <c r="CU3" s="4">
        <v>90</v>
      </c>
      <c r="CV3" s="4">
        <v>91</v>
      </c>
      <c r="CW3" s="4">
        <v>92</v>
      </c>
      <c r="CX3" s="4">
        <v>93</v>
      </c>
      <c r="CY3" s="14"/>
      <c r="CZ3" s="14"/>
      <c r="DA3" s="14"/>
      <c r="DB3" s="14"/>
      <c r="DC3" s="4">
        <v>94</v>
      </c>
      <c r="DD3" s="4">
        <v>95</v>
      </c>
      <c r="DE3" s="4">
        <v>96</v>
      </c>
      <c r="DF3" s="4">
        <v>97</v>
      </c>
      <c r="DG3" s="4">
        <v>98</v>
      </c>
      <c r="DH3" s="4">
        <v>99</v>
      </c>
      <c r="DI3" s="4">
        <v>100</v>
      </c>
      <c r="DJ3" s="4">
        <v>101</v>
      </c>
      <c r="DK3" s="4">
        <v>102</v>
      </c>
      <c r="DL3" s="4">
        <v>103</v>
      </c>
      <c r="DM3" s="4">
        <v>104</v>
      </c>
      <c r="DN3" s="4">
        <v>105</v>
      </c>
      <c r="DO3" s="4">
        <v>106</v>
      </c>
      <c r="DP3" s="4">
        <v>107</v>
      </c>
      <c r="DQ3" s="4">
        <v>108</v>
      </c>
      <c r="DR3" s="4">
        <v>109</v>
      </c>
      <c r="DS3" s="4">
        <v>110</v>
      </c>
      <c r="DT3" s="4">
        <v>111</v>
      </c>
      <c r="DU3" s="4">
        <v>112</v>
      </c>
      <c r="DV3" s="4">
        <v>113</v>
      </c>
      <c r="DW3" s="4">
        <v>114</v>
      </c>
      <c r="DX3" s="14"/>
      <c r="DY3" s="14"/>
      <c r="DZ3" s="14"/>
      <c r="EA3" s="4">
        <v>115</v>
      </c>
      <c r="EB3" s="4">
        <v>116</v>
      </c>
      <c r="EC3" s="4">
        <v>117</v>
      </c>
      <c r="ED3" s="4">
        <v>118</v>
      </c>
      <c r="EE3" s="4">
        <v>119</v>
      </c>
      <c r="EF3" s="4">
        <v>120</v>
      </c>
      <c r="EG3" s="14"/>
      <c r="EH3" s="14"/>
      <c r="EI3" s="14"/>
      <c r="EJ3" s="14"/>
      <c r="EK3" s="14"/>
      <c r="EL3" s="14"/>
      <c r="EM3" s="4">
        <v>121</v>
      </c>
      <c r="EN3" s="4">
        <v>122</v>
      </c>
      <c r="EO3" s="4">
        <v>123</v>
      </c>
      <c r="EP3" s="4">
        <v>124</v>
      </c>
      <c r="EQ3" s="14"/>
      <c r="ER3" s="14"/>
      <c r="ES3" s="4">
        <v>125</v>
      </c>
      <c r="ET3" s="4">
        <v>126</v>
      </c>
      <c r="EU3" s="4">
        <v>127</v>
      </c>
      <c r="EV3" s="4">
        <v>128</v>
      </c>
      <c r="EW3" s="14"/>
      <c r="EX3" s="14"/>
      <c r="EY3" s="14"/>
      <c r="EZ3" s="14"/>
      <c r="FA3" s="4">
        <v>129</v>
      </c>
      <c r="FB3" s="4">
        <v>130</v>
      </c>
      <c r="FC3" s="14"/>
      <c r="FD3" s="4">
        <v>131</v>
      </c>
      <c r="FE3" s="4">
        <v>132</v>
      </c>
      <c r="FF3" s="4">
        <v>133</v>
      </c>
      <c r="FG3" s="4">
        <v>134</v>
      </c>
      <c r="FH3" s="4">
        <v>135</v>
      </c>
      <c r="FI3" s="4">
        <v>136</v>
      </c>
      <c r="FJ3" s="4">
        <v>137</v>
      </c>
      <c r="FK3" s="4">
        <v>138</v>
      </c>
      <c r="FL3" s="4">
        <v>139</v>
      </c>
      <c r="FM3" s="4">
        <v>140</v>
      </c>
      <c r="FN3" s="4">
        <v>141</v>
      </c>
      <c r="FO3" s="4">
        <v>142</v>
      </c>
      <c r="FP3" s="4">
        <v>143</v>
      </c>
      <c r="FQ3" s="4">
        <v>144</v>
      </c>
      <c r="FR3" s="4">
        <v>145</v>
      </c>
      <c r="FS3" s="14"/>
      <c r="FT3" s="4">
        <v>146</v>
      </c>
      <c r="FU3" s="4">
        <v>147</v>
      </c>
      <c r="FV3" s="4">
        <v>148</v>
      </c>
      <c r="FW3" s="4">
        <v>149</v>
      </c>
      <c r="FX3" s="4">
        <v>150</v>
      </c>
      <c r="FY3" s="4">
        <v>151</v>
      </c>
      <c r="FZ3" s="4">
        <v>152</v>
      </c>
      <c r="GA3" s="4">
        <v>153</v>
      </c>
      <c r="GB3" s="4">
        <v>154</v>
      </c>
      <c r="GC3" s="4">
        <v>155</v>
      </c>
      <c r="GD3" s="4">
        <v>156</v>
      </c>
      <c r="GE3" s="4">
        <v>157</v>
      </c>
      <c r="GF3" s="4">
        <v>158</v>
      </c>
      <c r="GG3" s="4">
        <v>159</v>
      </c>
      <c r="GH3" s="4">
        <v>160</v>
      </c>
      <c r="GI3" s="4">
        <v>161</v>
      </c>
      <c r="GJ3" s="4">
        <v>162</v>
      </c>
      <c r="GK3" s="4">
        <v>163</v>
      </c>
      <c r="GL3" s="4">
        <v>164</v>
      </c>
      <c r="GM3" s="4">
        <v>165</v>
      </c>
      <c r="GN3" s="4">
        <v>166</v>
      </c>
      <c r="GO3" s="4">
        <v>167</v>
      </c>
      <c r="GP3" s="4">
        <v>168</v>
      </c>
      <c r="GQ3" s="4">
        <v>169</v>
      </c>
      <c r="GR3" s="4">
        <v>170</v>
      </c>
      <c r="GS3" s="4">
        <v>171</v>
      </c>
      <c r="GT3" s="4">
        <v>172</v>
      </c>
      <c r="GU3" s="4">
        <v>173</v>
      </c>
      <c r="GV3" s="4">
        <v>174</v>
      </c>
      <c r="GW3" s="4">
        <v>175</v>
      </c>
      <c r="GX3" s="4">
        <v>176</v>
      </c>
      <c r="GY3" s="4">
        <v>177</v>
      </c>
      <c r="GZ3" s="4">
        <v>178</v>
      </c>
      <c r="HA3" s="4">
        <v>179</v>
      </c>
      <c r="HB3" s="4">
        <v>180</v>
      </c>
      <c r="HC3" s="4">
        <v>181</v>
      </c>
      <c r="HD3" s="4">
        <v>182</v>
      </c>
      <c r="HE3" s="4">
        <v>183</v>
      </c>
      <c r="HF3" s="4">
        <v>184</v>
      </c>
      <c r="HG3" s="4">
        <v>185</v>
      </c>
      <c r="HH3" s="4">
        <v>186</v>
      </c>
      <c r="HI3" s="4">
        <v>187</v>
      </c>
      <c r="HJ3" s="4">
        <v>188</v>
      </c>
      <c r="HK3" s="4">
        <v>189</v>
      </c>
      <c r="HL3" s="4">
        <v>190</v>
      </c>
      <c r="HM3" s="4">
        <v>191</v>
      </c>
      <c r="HN3" s="4">
        <v>192</v>
      </c>
      <c r="HO3" s="4">
        <v>193</v>
      </c>
      <c r="HP3" s="4">
        <v>194</v>
      </c>
      <c r="HQ3" s="4">
        <v>195</v>
      </c>
      <c r="HR3" s="4">
        <v>196</v>
      </c>
      <c r="HS3" s="4">
        <v>197</v>
      </c>
      <c r="HT3" s="4">
        <v>198</v>
      </c>
      <c r="HU3" s="4">
        <v>199</v>
      </c>
      <c r="HV3" s="4">
        <v>200</v>
      </c>
      <c r="HW3" s="4">
        <v>201</v>
      </c>
      <c r="HX3" s="4">
        <v>202</v>
      </c>
      <c r="HY3" s="4">
        <v>203</v>
      </c>
      <c r="HZ3" s="4">
        <v>204</v>
      </c>
      <c r="IA3" s="4">
        <v>205</v>
      </c>
      <c r="IB3" s="4">
        <v>206</v>
      </c>
      <c r="IC3" s="4">
        <v>207</v>
      </c>
      <c r="ID3" s="4">
        <v>208</v>
      </c>
      <c r="IE3" s="4">
        <v>209</v>
      </c>
      <c r="IF3" s="4">
        <v>210</v>
      </c>
      <c r="IG3" s="4">
        <v>211</v>
      </c>
      <c r="IH3" s="4">
        <v>212</v>
      </c>
      <c r="II3" s="4">
        <v>213</v>
      </c>
      <c r="IJ3" s="4">
        <v>214</v>
      </c>
      <c r="IK3" s="4">
        <v>215</v>
      </c>
      <c r="IL3" s="4">
        <v>216</v>
      </c>
      <c r="IM3" s="4">
        <v>217</v>
      </c>
      <c r="IN3" s="4">
        <v>218</v>
      </c>
      <c r="IO3" s="4">
        <v>219</v>
      </c>
      <c r="IP3" s="4">
        <v>220</v>
      </c>
      <c r="IQ3" s="4">
        <v>221</v>
      </c>
      <c r="IR3" s="4">
        <v>222</v>
      </c>
      <c r="IS3" s="4">
        <v>223</v>
      </c>
      <c r="IT3" s="4">
        <v>224</v>
      </c>
      <c r="IU3" s="4">
        <v>225</v>
      </c>
      <c r="IV3" s="4">
        <v>226</v>
      </c>
      <c r="IW3" s="4">
        <v>227</v>
      </c>
      <c r="IX3" s="4">
        <v>228</v>
      </c>
      <c r="IY3" s="5">
        <v>214</v>
      </c>
      <c r="IZ3" s="5">
        <v>215</v>
      </c>
      <c r="JA3" s="5">
        <v>216</v>
      </c>
      <c r="JB3" s="5">
        <v>217</v>
      </c>
      <c r="JC3" s="5">
        <v>218</v>
      </c>
      <c r="JD3" s="5">
        <v>219</v>
      </c>
      <c r="JE3" s="5">
        <v>220</v>
      </c>
      <c r="JF3" s="5">
        <v>221</v>
      </c>
      <c r="JG3" s="5">
        <v>222</v>
      </c>
      <c r="JH3" s="5">
        <v>223</v>
      </c>
      <c r="JI3" s="5">
        <v>224</v>
      </c>
      <c r="JJ3" s="5">
        <v>225</v>
      </c>
      <c r="JK3" s="5">
        <v>226</v>
      </c>
      <c r="JL3" s="5">
        <v>227</v>
      </c>
      <c r="JM3" s="5">
        <v>228</v>
      </c>
      <c r="JN3" s="27" t="s">
        <v>680</v>
      </c>
      <c r="JO3" s="27" t="s">
        <v>681</v>
      </c>
      <c r="JP3" s="27" t="s">
        <v>683</v>
      </c>
      <c r="JQ3" s="39" t="s">
        <v>682</v>
      </c>
      <c r="JR3" s="39" t="s">
        <v>684</v>
      </c>
      <c r="JS3" s="27" t="s">
        <v>676</v>
      </c>
      <c r="JT3" s="27" t="s">
        <v>685</v>
      </c>
      <c r="JU3" s="27" t="s">
        <v>675</v>
      </c>
      <c r="JV3" s="39" t="s">
        <v>686</v>
      </c>
      <c r="JW3" s="27" t="s">
        <v>674</v>
      </c>
      <c r="JX3" s="27" t="s">
        <v>677</v>
      </c>
      <c r="JY3" s="27" t="s">
        <v>673</v>
      </c>
      <c r="JZ3" s="27" t="s">
        <v>687</v>
      </c>
      <c r="KA3" s="27" t="s">
        <v>672</v>
      </c>
      <c r="KB3" s="27" t="s">
        <v>671</v>
      </c>
    </row>
    <row r="4" spans="1:288" s="8" customFormat="1" ht="140.25" x14ac:dyDescent="0.25">
      <c r="A4" s="4">
        <v>5201</v>
      </c>
      <c r="B4" s="15" t="s">
        <v>247</v>
      </c>
      <c r="C4" s="15" t="s">
        <v>248</v>
      </c>
      <c r="D4" s="15" t="s">
        <v>576</v>
      </c>
      <c r="E4" s="20">
        <v>239</v>
      </c>
      <c r="F4" s="15" t="s">
        <v>249</v>
      </c>
      <c r="G4" s="15">
        <v>55014</v>
      </c>
      <c r="H4" s="15" t="s">
        <v>250</v>
      </c>
      <c r="I4" s="15" t="s">
        <v>251</v>
      </c>
      <c r="J4" s="15" t="s">
        <v>252</v>
      </c>
      <c r="K4" s="15" t="s">
        <v>253</v>
      </c>
      <c r="L4" s="15" t="s">
        <v>232</v>
      </c>
      <c r="M4" s="15" t="s">
        <v>209</v>
      </c>
      <c r="N4" s="15">
        <v>491504228</v>
      </c>
      <c r="O4" s="15" t="s">
        <v>254</v>
      </c>
      <c r="P4" s="15"/>
      <c r="Q4" s="15"/>
      <c r="R4" s="15"/>
      <c r="S4" s="15"/>
      <c r="T4" s="15"/>
      <c r="U4" s="15"/>
      <c r="V4" s="15"/>
      <c r="W4" s="15"/>
      <c r="X4" s="15"/>
      <c r="Y4" s="15"/>
      <c r="Z4" s="15"/>
      <c r="AA4" s="15"/>
      <c r="AB4" s="15"/>
      <c r="AC4" s="15"/>
      <c r="AD4" s="15"/>
      <c r="AE4" s="15"/>
      <c r="AF4" s="15"/>
      <c r="AG4" s="21" t="s">
        <v>622</v>
      </c>
      <c r="AH4" s="15">
        <v>1</v>
      </c>
      <c r="AI4" s="15">
        <v>1</v>
      </c>
      <c r="AJ4" s="21">
        <f t="shared" ref="AJ4:AJ18" si="0">SUM(AH4:AI4)</f>
        <v>2</v>
      </c>
      <c r="AK4" s="15">
        <v>0</v>
      </c>
      <c r="AL4" s="21">
        <f t="shared" ref="AL4:AL18" si="1">SUM(AJ4:AK4)</f>
        <v>2</v>
      </c>
      <c r="AM4" s="15">
        <v>1</v>
      </c>
      <c r="AN4" s="15">
        <v>1</v>
      </c>
      <c r="AO4" s="15">
        <v>0.5</v>
      </c>
      <c r="AP4" s="15">
        <v>0.5</v>
      </c>
      <c r="AQ4" s="21">
        <f t="shared" ref="AQ4:AQ12" si="2">SUM(AM4,AO4)</f>
        <v>1.5</v>
      </c>
      <c r="AR4" s="21">
        <f t="shared" ref="AR4:AR12" si="3">SUM(AN4,AP4)</f>
        <v>1.5</v>
      </c>
      <c r="AS4" s="15">
        <v>0</v>
      </c>
      <c r="AT4" s="15">
        <v>0</v>
      </c>
      <c r="AU4" s="21">
        <f t="shared" ref="AU4:AU18" si="4">SUM(AQ4,AS4)</f>
        <v>1.5</v>
      </c>
      <c r="AV4" s="21">
        <f t="shared" ref="AV4:AV18" si="5">SUM(AR4,AT4)</f>
        <v>1.5</v>
      </c>
      <c r="AW4" s="15">
        <v>0</v>
      </c>
      <c r="AX4" s="15">
        <v>0</v>
      </c>
      <c r="AY4" s="15">
        <v>1</v>
      </c>
      <c r="AZ4" s="15">
        <v>1</v>
      </c>
      <c r="BA4" s="21">
        <f t="shared" ref="BA4:BA18" si="6">SUM(AW4:AZ4)</f>
        <v>2</v>
      </c>
      <c r="BB4" s="15">
        <v>0</v>
      </c>
      <c r="BC4" s="15">
        <v>1</v>
      </c>
      <c r="BD4" s="15">
        <v>0</v>
      </c>
      <c r="BE4" s="15">
        <v>0</v>
      </c>
      <c r="BF4" s="15">
        <v>1</v>
      </c>
      <c r="BG4" s="15">
        <v>0</v>
      </c>
      <c r="BH4" s="15">
        <v>0</v>
      </c>
      <c r="BI4" s="15">
        <v>0</v>
      </c>
      <c r="BJ4" s="15">
        <v>0</v>
      </c>
      <c r="BK4" s="15">
        <v>2</v>
      </c>
      <c r="BL4" s="15">
        <v>0</v>
      </c>
      <c r="BM4" s="15">
        <v>0</v>
      </c>
      <c r="BN4" s="15">
        <v>0</v>
      </c>
      <c r="BO4" s="15">
        <v>0</v>
      </c>
      <c r="BP4" s="15">
        <v>2</v>
      </c>
      <c r="BQ4" s="15">
        <v>0</v>
      </c>
      <c r="BR4" s="15">
        <v>0</v>
      </c>
      <c r="BS4" s="15">
        <v>1</v>
      </c>
      <c r="BT4" s="15">
        <v>2</v>
      </c>
      <c r="BU4" s="15">
        <v>1</v>
      </c>
      <c r="BV4" s="15">
        <v>0</v>
      </c>
      <c r="BW4" s="15">
        <v>1</v>
      </c>
      <c r="BX4" s="15">
        <v>0</v>
      </c>
      <c r="BY4" s="15">
        <v>0</v>
      </c>
      <c r="BZ4" s="15">
        <v>0</v>
      </c>
      <c r="CA4" s="15">
        <v>0</v>
      </c>
      <c r="CB4" s="15">
        <v>1</v>
      </c>
      <c r="CC4" s="15">
        <v>0</v>
      </c>
      <c r="CD4" s="15">
        <v>1</v>
      </c>
      <c r="CE4" s="15">
        <v>0.4</v>
      </c>
      <c r="CF4" s="15">
        <v>0.5</v>
      </c>
      <c r="CG4" s="15">
        <v>0.15</v>
      </c>
      <c r="CH4" s="15">
        <v>0.2</v>
      </c>
      <c r="CI4" s="15">
        <v>0.01</v>
      </c>
      <c r="CJ4" s="15">
        <v>0.18</v>
      </c>
      <c r="CK4" s="15" t="s">
        <v>255</v>
      </c>
      <c r="CL4" s="15">
        <v>0.01</v>
      </c>
      <c r="CM4" s="15">
        <v>0</v>
      </c>
      <c r="CN4" s="15">
        <v>0</v>
      </c>
      <c r="CO4" s="15">
        <v>0.05</v>
      </c>
      <c r="CP4" s="15">
        <v>0</v>
      </c>
      <c r="CQ4" s="15">
        <v>0</v>
      </c>
      <c r="CR4" s="15"/>
      <c r="CS4" s="15">
        <v>0</v>
      </c>
      <c r="CT4" s="15">
        <v>0</v>
      </c>
      <c r="CU4" s="15">
        <v>0</v>
      </c>
      <c r="CV4" s="15">
        <v>0</v>
      </c>
      <c r="CW4" s="15">
        <v>0</v>
      </c>
      <c r="CX4" s="15">
        <v>0</v>
      </c>
      <c r="CY4" s="21">
        <f t="shared" ref="CY4:CY18" si="7">SUM(CE4:CJ4,CL4:CM4,CO4,CV4)</f>
        <v>1.5</v>
      </c>
      <c r="CZ4" s="21">
        <f t="shared" ref="CZ4:CZ11" si="8">SUM(CP4:CQ4,CW4)</f>
        <v>0</v>
      </c>
      <c r="DA4" s="21">
        <f t="shared" ref="DA4:DA18" si="9">SUM(CY4:CZ4)</f>
        <v>1.5</v>
      </c>
      <c r="DB4" s="21">
        <f t="shared" ref="DB4:DB18" si="10">SUM(CS4:CT4,CX4,CY4:CZ4)</f>
        <v>1.5</v>
      </c>
      <c r="DC4" s="15">
        <v>1</v>
      </c>
      <c r="DD4" s="15">
        <v>2</v>
      </c>
      <c r="DE4" s="15" t="s">
        <v>256</v>
      </c>
      <c r="DF4" s="15">
        <v>0</v>
      </c>
      <c r="DG4" s="15">
        <v>0</v>
      </c>
      <c r="DH4" s="15"/>
      <c r="DI4" s="15" t="s">
        <v>257</v>
      </c>
      <c r="DJ4" s="15" t="s">
        <v>588</v>
      </c>
      <c r="DK4" s="15" t="s">
        <v>258</v>
      </c>
      <c r="DL4" s="15">
        <v>0</v>
      </c>
      <c r="DM4" s="15">
        <v>0</v>
      </c>
      <c r="DN4" s="15">
        <v>0</v>
      </c>
      <c r="DO4" s="15">
        <v>0</v>
      </c>
      <c r="DP4" s="15">
        <v>0</v>
      </c>
      <c r="DQ4" s="15"/>
      <c r="DR4" s="15">
        <v>0</v>
      </c>
      <c r="DS4" s="15">
        <v>0</v>
      </c>
      <c r="DT4" s="15">
        <v>1</v>
      </c>
      <c r="DU4" s="15">
        <v>0</v>
      </c>
      <c r="DV4" s="15">
        <v>0</v>
      </c>
      <c r="DW4" s="15">
        <v>1</v>
      </c>
      <c r="DX4" s="21">
        <f t="shared" ref="DX4:DX18" si="11">SUM(DR4,DU4)</f>
        <v>0</v>
      </c>
      <c r="DY4" s="21">
        <f t="shared" ref="DY4:DY18" si="12">SUM(DS4,DV4)</f>
        <v>0</v>
      </c>
      <c r="DZ4" s="21">
        <f t="shared" ref="DZ4:DZ18" si="13">SUM(DT4,DW4)</f>
        <v>2</v>
      </c>
      <c r="EA4" s="15">
        <v>1</v>
      </c>
      <c r="EB4" s="15">
        <v>0</v>
      </c>
      <c r="EC4" s="15">
        <v>0</v>
      </c>
      <c r="ED4" s="15">
        <v>13</v>
      </c>
      <c r="EE4" s="15">
        <v>0</v>
      </c>
      <c r="EF4" s="15">
        <v>1</v>
      </c>
      <c r="EG4" s="21">
        <f t="shared" ref="EG4:EG18" si="14">SUM(EA4,ED4)</f>
        <v>14</v>
      </c>
      <c r="EH4" s="21">
        <f t="shared" ref="EH4:EH18" si="15">SUM(EB4,EE4)</f>
        <v>0</v>
      </c>
      <c r="EI4" s="21">
        <f t="shared" ref="EI4:EI18" si="16">SUM(EC4,EF4)</f>
        <v>1</v>
      </c>
      <c r="EJ4" s="21">
        <f t="shared" ref="EJ4:EJ18" si="17">SUM(DX4,EG4)</f>
        <v>14</v>
      </c>
      <c r="EK4" s="21">
        <f t="shared" ref="EK4:EK18" si="18">SUM(DY4,EH4)</f>
        <v>0</v>
      </c>
      <c r="EL4" s="21">
        <f t="shared" ref="EL4:EL18" si="19">SUM(DZ4,EI4)</f>
        <v>3</v>
      </c>
      <c r="EM4" s="15">
        <v>1</v>
      </c>
      <c r="EN4" s="15">
        <v>0</v>
      </c>
      <c r="EO4" s="15">
        <v>0</v>
      </c>
      <c r="EP4" s="15">
        <v>0</v>
      </c>
      <c r="EQ4" s="21">
        <f t="shared" ref="EQ4:EQ18" si="20">SUM(EM4,EO4)</f>
        <v>1</v>
      </c>
      <c r="ER4" s="21">
        <f t="shared" ref="ER4:ER18" si="21">SUM(EN4,EP4)</f>
        <v>0</v>
      </c>
      <c r="ES4" s="15">
        <v>1</v>
      </c>
      <c r="ET4" s="15">
        <v>0</v>
      </c>
      <c r="EU4" s="15">
        <v>0</v>
      </c>
      <c r="EV4" s="15">
        <v>0</v>
      </c>
      <c r="EW4" s="21">
        <f t="shared" ref="EW4:EW18" si="22">SUM(ES4,EU4)</f>
        <v>1</v>
      </c>
      <c r="EX4" s="21" t="e">
        <f>SUM(#REF!,#REF!)</f>
        <v>#REF!</v>
      </c>
      <c r="EY4" s="21">
        <f t="shared" ref="EY4:EY18" si="23">SUM(EQ4,EW4)</f>
        <v>2</v>
      </c>
      <c r="EZ4" s="21" t="e">
        <f t="shared" ref="EZ4:EZ18" si="24">SUM(ER4,EX4)</f>
        <v>#REF!</v>
      </c>
      <c r="FA4" s="15">
        <v>0</v>
      </c>
      <c r="FB4" s="15">
        <v>0</v>
      </c>
      <c r="FC4" s="21">
        <f t="shared" ref="FC4:FC18" si="25">SUM(FA4:FB4)</f>
        <v>0</v>
      </c>
      <c r="FD4" s="15">
        <v>0</v>
      </c>
      <c r="FE4" s="15">
        <v>1</v>
      </c>
      <c r="FF4" s="15">
        <v>0</v>
      </c>
      <c r="FG4" s="15">
        <v>0</v>
      </c>
      <c r="FH4" s="15">
        <v>0</v>
      </c>
      <c r="FI4" s="15">
        <v>0</v>
      </c>
      <c r="FJ4" s="15">
        <v>1</v>
      </c>
      <c r="FK4" s="15">
        <v>1</v>
      </c>
      <c r="FL4" s="15">
        <v>0</v>
      </c>
      <c r="FM4" s="15">
        <v>1</v>
      </c>
      <c r="FN4" s="15">
        <v>1</v>
      </c>
      <c r="FO4" s="15">
        <v>1</v>
      </c>
      <c r="FP4" s="15">
        <v>0</v>
      </c>
      <c r="FQ4" s="15">
        <v>46</v>
      </c>
      <c r="FR4" s="15">
        <v>3</v>
      </c>
      <c r="FS4" s="21" t="e">
        <f t="shared" ref="FS4:FS18" si="26">SUM(EJ4:EK4,EY4:EZ4,FC4,FN4)</f>
        <v>#REF!</v>
      </c>
      <c r="FT4" s="15">
        <v>0</v>
      </c>
      <c r="FU4" s="15">
        <v>0</v>
      </c>
      <c r="FV4" s="15">
        <v>0</v>
      </c>
      <c r="FW4" s="15">
        <v>0</v>
      </c>
      <c r="FX4" s="15">
        <v>0</v>
      </c>
      <c r="FY4" s="15">
        <v>0</v>
      </c>
      <c r="FZ4" s="15">
        <v>0</v>
      </c>
      <c r="GA4" s="15">
        <v>0</v>
      </c>
      <c r="GB4" s="15">
        <v>0</v>
      </c>
      <c r="GC4" s="15">
        <v>0</v>
      </c>
      <c r="GD4" s="15">
        <v>0</v>
      </c>
      <c r="GE4" s="15">
        <v>0</v>
      </c>
      <c r="GF4" s="15">
        <v>0</v>
      </c>
      <c r="GG4" s="15">
        <v>0</v>
      </c>
      <c r="GH4" s="15">
        <v>0</v>
      </c>
      <c r="GI4" s="15">
        <v>0</v>
      </c>
      <c r="GJ4" s="15">
        <v>0</v>
      </c>
      <c r="GK4" s="15">
        <v>0</v>
      </c>
      <c r="GL4" s="15">
        <v>0</v>
      </c>
      <c r="GM4" s="15">
        <v>0</v>
      </c>
      <c r="GN4" s="15">
        <v>0</v>
      </c>
      <c r="GO4" s="15">
        <v>0</v>
      </c>
      <c r="GP4" s="15">
        <v>0</v>
      </c>
      <c r="GQ4" s="15">
        <v>0</v>
      </c>
      <c r="GR4" s="15">
        <v>0</v>
      </c>
      <c r="GS4" s="15">
        <v>0</v>
      </c>
      <c r="GT4" s="15">
        <v>0</v>
      </c>
      <c r="GU4" s="15">
        <v>0</v>
      </c>
      <c r="GV4" s="15">
        <v>0</v>
      </c>
      <c r="GW4" s="15">
        <v>0</v>
      </c>
      <c r="GX4" s="15">
        <v>1</v>
      </c>
      <c r="GY4" s="15" t="s">
        <v>259</v>
      </c>
      <c r="GZ4" s="15" t="s">
        <v>260</v>
      </c>
      <c r="HA4" s="15">
        <v>1</v>
      </c>
      <c r="HB4" s="15">
        <v>0</v>
      </c>
      <c r="HC4" s="15">
        <v>0</v>
      </c>
      <c r="HD4" s="15">
        <v>0</v>
      </c>
      <c r="HE4" s="15"/>
      <c r="HF4" s="15">
        <v>1</v>
      </c>
      <c r="HG4" s="15">
        <v>1</v>
      </c>
      <c r="HH4" s="15">
        <v>1</v>
      </c>
      <c r="HI4" s="15" t="s">
        <v>261</v>
      </c>
      <c r="HJ4" s="15">
        <v>1</v>
      </c>
      <c r="HK4" s="15">
        <v>0</v>
      </c>
      <c r="HL4" s="15">
        <v>0</v>
      </c>
      <c r="HM4" s="15"/>
      <c r="HN4" s="15">
        <v>1</v>
      </c>
      <c r="HO4" s="15">
        <v>0</v>
      </c>
      <c r="HP4" s="15">
        <v>0</v>
      </c>
      <c r="HQ4" s="15">
        <v>0</v>
      </c>
      <c r="HR4" s="15">
        <v>2</v>
      </c>
      <c r="HS4" s="15"/>
      <c r="HT4" s="15">
        <v>1</v>
      </c>
      <c r="HU4" s="15">
        <v>0</v>
      </c>
      <c r="HV4" s="15">
        <v>1</v>
      </c>
      <c r="HW4" s="15">
        <v>1</v>
      </c>
      <c r="HX4" s="15">
        <v>0</v>
      </c>
      <c r="HY4" s="15">
        <v>0</v>
      </c>
      <c r="HZ4" s="15">
        <v>0</v>
      </c>
      <c r="IA4" s="15">
        <v>0</v>
      </c>
      <c r="IB4" s="15">
        <v>0</v>
      </c>
      <c r="IC4" s="15">
        <v>0</v>
      </c>
      <c r="ID4" s="15">
        <v>9</v>
      </c>
      <c r="IE4" s="15">
        <v>0</v>
      </c>
      <c r="IF4" s="15">
        <v>1</v>
      </c>
      <c r="IG4" s="15">
        <v>0</v>
      </c>
      <c r="IH4" s="15" t="s">
        <v>262</v>
      </c>
      <c r="II4" s="15">
        <v>0</v>
      </c>
      <c r="IJ4" s="15"/>
      <c r="IK4" s="15"/>
      <c r="IL4" s="15"/>
      <c r="IM4" s="15"/>
      <c r="IN4" s="15"/>
      <c r="IO4" s="15"/>
      <c r="IP4" s="15"/>
      <c r="IQ4" s="15"/>
      <c r="IR4" s="15"/>
      <c r="IS4" s="15"/>
      <c r="IT4" s="15"/>
      <c r="IU4" s="15"/>
      <c r="IV4" s="15"/>
      <c r="IW4" s="15"/>
      <c r="IX4" s="15"/>
      <c r="IY4" s="45">
        <v>16988</v>
      </c>
      <c r="IZ4" s="7">
        <v>259.379752</v>
      </c>
      <c r="JA4" s="45">
        <v>7902</v>
      </c>
      <c r="JB4" s="7">
        <v>22.262723999999999</v>
      </c>
      <c r="JC4" s="45">
        <v>3</v>
      </c>
      <c r="JD4" s="45">
        <v>2</v>
      </c>
      <c r="JE4" s="45">
        <v>14</v>
      </c>
      <c r="JF4" s="45">
        <v>13</v>
      </c>
      <c r="JG4" s="45"/>
      <c r="JH4" s="45">
        <v>13</v>
      </c>
      <c r="JI4" s="45">
        <v>0</v>
      </c>
      <c r="JJ4" s="45">
        <v>92.857142857142861</v>
      </c>
      <c r="JK4" s="45">
        <v>78.397291396901323</v>
      </c>
      <c r="JL4" s="45">
        <v>92.857142857142861</v>
      </c>
      <c r="JM4" s="45">
        <v>78.397291396901323</v>
      </c>
      <c r="JN4" s="33" t="e">
        <f t="shared" ref="JN4:JN18" si="27">FS4/CF4</f>
        <v>#REF!</v>
      </c>
      <c r="JO4" s="29">
        <f>EL4/CG4</f>
        <v>20</v>
      </c>
      <c r="JP4" s="35">
        <v>2</v>
      </c>
      <c r="JQ4" s="32">
        <f t="shared" ref="JQ4:JQ18" si="28">AH4+AI4+AK4</f>
        <v>2</v>
      </c>
      <c r="JR4" s="34">
        <f t="shared" ref="JR4:JR18" si="29">JQ4-JP4</f>
        <v>0</v>
      </c>
      <c r="JS4" s="36">
        <f t="shared" ref="JS4:JS18" si="30">JH4</f>
        <v>13</v>
      </c>
      <c r="JT4" s="38">
        <v>71.20605929178312</v>
      </c>
      <c r="JU4" s="38">
        <f t="shared" ref="JU4:JU18" si="31">JM4</f>
        <v>78.397291396901323</v>
      </c>
      <c r="JV4" s="40">
        <f t="shared" ref="JV4:JV18" si="32">JU4-JT4</f>
        <v>7.1912321051182033</v>
      </c>
      <c r="JW4" s="36">
        <f t="shared" ref="JW4:JW18" si="33">JE4</f>
        <v>14</v>
      </c>
      <c r="JX4" s="37">
        <v>5</v>
      </c>
      <c r="JY4" s="35">
        <v>2</v>
      </c>
      <c r="JZ4" s="51" t="e">
        <f t="shared" ref="JZ4:JZ18" si="34">FS4/AR4</f>
        <v>#REF!</v>
      </c>
      <c r="KA4" s="35">
        <f t="shared" ref="KA4:KA18" si="35">IB4+IC4</f>
        <v>0</v>
      </c>
      <c r="KB4" s="50">
        <f t="shared" ref="KB4:KB11" si="36">FL4/FJ4*100</f>
        <v>0</v>
      </c>
    </row>
    <row r="5" spans="1:288" s="8" customFormat="1" ht="102" x14ac:dyDescent="0.25">
      <c r="A5" s="4">
        <v>5202</v>
      </c>
      <c r="B5" s="15" t="s">
        <v>247</v>
      </c>
      <c r="C5" s="15" t="s">
        <v>263</v>
      </c>
      <c r="D5" s="15" t="s">
        <v>577</v>
      </c>
      <c r="E5" s="20">
        <v>11</v>
      </c>
      <c r="F5" s="15" t="s">
        <v>264</v>
      </c>
      <c r="G5" s="15">
        <v>51801</v>
      </c>
      <c r="H5" s="15" t="s">
        <v>265</v>
      </c>
      <c r="I5" s="15" t="s">
        <v>266</v>
      </c>
      <c r="J5" s="15" t="s">
        <v>267</v>
      </c>
      <c r="K5" s="15" t="s">
        <v>268</v>
      </c>
      <c r="L5" s="15" t="s">
        <v>212</v>
      </c>
      <c r="M5" s="15" t="s">
        <v>214</v>
      </c>
      <c r="N5" s="15">
        <v>494629662</v>
      </c>
      <c r="O5" s="15" t="s">
        <v>269</v>
      </c>
      <c r="P5" s="15" t="s">
        <v>252</v>
      </c>
      <c r="Q5" s="15" t="s">
        <v>270</v>
      </c>
      <c r="R5" s="15" t="s">
        <v>271</v>
      </c>
      <c r="S5" s="15" t="s">
        <v>209</v>
      </c>
      <c r="T5" s="15">
        <v>494629566</v>
      </c>
      <c r="U5" s="15" t="s">
        <v>272</v>
      </c>
      <c r="V5" s="15"/>
      <c r="W5" s="15"/>
      <c r="X5" s="15"/>
      <c r="Y5" s="15"/>
      <c r="Z5" s="15"/>
      <c r="AA5" s="15"/>
      <c r="AB5" s="15" t="s">
        <v>270</v>
      </c>
      <c r="AC5" s="15" t="s">
        <v>271</v>
      </c>
      <c r="AD5" s="15" t="s">
        <v>209</v>
      </c>
      <c r="AE5" s="15">
        <v>494629566</v>
      </c>
      <c r="AF5" s="15" t="s">
        <v>272</v>
      </c>
      <c r="AG5" s="21" t="s">
        <v>622</v>
      </c>
      <c r="AH5" s="15">
        <v>1</v>
      </c>
      <c r="AI5" s="15">
        <v>1</v>
      </c>
      <c r="AJ5" s="21">
        <f t="shared" si="0"/>
        <v>2</v>
      </c>
      <c r="AK5" s="15">
        <v>0</v>
      </c>
      <c r="AL5" s="21">
        <f t="shared" si="1"/>
        <v>2</v>
      </c>
      <c r="AM5" s="15">
        <v>2</v>
      </c>
      <c r="AN5" s="15">
        <v>1</v>
      </c>
      <c r="AO5" s="15">
        <v>1</v>
      </c>
      <c r="AP5" s="15">
        <v>1</v>
      </c>
      <c r="AQ5" s="21">
        <f t="shared" si="2"/>
        <v>3</v>
      </c>
      <c r="AR5" s="21">
        <f t="shared" si="3"/>
        <v>2</v>
      </c>
      <c r="AS5" s="15">
        <v>0</v>
      </c>
      <c r="AT5" s="15">
        <v>0</v>
      </c>
      <c r="AU5" s="21">
        <f t="shared" si="4"/>
        <v>3</v>
      </c>
      <c r="AV5" s="21">
        <f t="shared" si="5"/>
        <v>2</v>
      </c>
      <c r="AW5" s="15">
        <v>0</v>
      </c>
      <c r="AX5" s="15">
        <v>1</v>
      </c>
      <c r="AY5" s="15">
        <v>0</v>
      </c>
      <c r="AZ5" s="15">
        <v>0</v>
      </c>
      <c r="BA5" s="21">
        <f t="shared" si="6"/>
        <v>1</v>
      </c>
      <c r="BB5" s="15">
        <v>0</v>
      </c>
      <c r="BC5" s="15">
        <v>0</v>
      </c>
      <c r="BD5" s="15">
        <v>0</v>
      </c>
      <c r="BE5" s="15">
        <v>0</v>
      </c>
      <c r="BF5" s="15">
        <v>2</v>
      </c>
      <c r="BG5" s="15">
        <v>0</v>
      </c>
      <c r="BH5" s="15">
        <v>0</v>
      </c>
      <c r="BI5" s="15">
        <v>1</v>
      </c>
      <c r="BJ5" s="15">
        <v>1</v>
      </c>
      <c r="BK5" s="15">
        <v>0</v>
      </c>
      <c r="BL5" s="15">
        <v>0</v>
      </c>
      <c r="BM5" s="15">
        <v>0</v>
      </c>
      <c r="BN5" s="15">
        <v>0</v>
      </c>
      <c r="BO5" s="15">
        <v>1</v>
      </c>
      <c r="BP5" s="15">
        <v>1</v>
      </c>
      <c r="BQ5" s="15">
        <v>0</v>
      </c>
      <c r="BR5" s="15">
        <v>1</v>
      </c>
      <c r="BS5" s="15">
        <v>0</v>
      </c>
      <c r="BT5" s="15">
        <v>1</v>
      </c>
      <c r="BU5" s="15">
        <v>1</v>
      </c>
      <c r="BV5" s="15">
        <v>0</v>
      </c>
      <c r="BW5" s="15">
        <v>0</v>
      </c>
      <c r="BX5" s="15">
        <v>1</v>
      </c>
      <c r="BY5" s="15">
        <v>0</v>
      </c>
      <c r="BZ5" s="15">
        <v>0</v>
      </c>
      <c r="CA5" s="15">
        <v>0.6</v>
      </c>
      <c r="CB5" s="15">
        <v>1</v>
      </c>
      <c r="CC5" s="15">
        <v>0</v>
      </c>
      <c r="CD5" s="15">
        <v>1</v>
      </c>
      <c r="CE5" s="15">
        <v>0.6</v>
      </c>
      <c r="CF5" s="15">
        <v>0.9</v>
      </c>
      <c r="CG5" s="15">
        <v>0.05</v>
      </c>
      <c r="CH5" s="15">
        <v>0.2</v>
      </c>
      <c r="CI5" s="15">
        <v>0.05</v>
      </c>
      <c r="CJ5" s="15">
        <v>0</v>
      </c>
      <c r="CK5" s="15">
        <v>0</v>
      </c>
      <c r="CL5" s="15">
        <v>0</v>
      </c>
      <c r="CM5" s="15">
        <v>0</v>
      </c>
      <c r="CN5" s="15">
        <v>0</v>
      </c>
      <c r="CO5" s="15">
        <v>0.2</v>
      </c>
      <c r="CP5" s="15">
        <v>0</v>
      </c>
      <c r="CQ5" s="15">
        <v>0</v>
      </c>
      <c r="CR5" s="15"/>
      <c r="CS5" s="15">
        <v>0</v>
      </c>
      <c r="CT5" s="15">
        <v>0</v>
      </c>
      <c r="CU5" s="15">
        <v>0</v>
      </c>
      <c r="CV5" s="15">
        <v>0</v>
      </c>
      <c r="CW5" s="15">
        <v>0</v>
      </c>
      <c r="CX5" s="15">
        <v>0</v>
      </c>
      <c r="CY5" s="21">
        <f t="shared" si="7"/>
        <v>2</v>
      </c>
      <c r="CZ5" s="21">
        <f t="shared" si="8"/>
        <v>0</v>
      </c>
      <c r="DA5" s="21">
        <f t="shared" si="9"/>
        <v>2</v>
      </c>
      <c r="DB5" s="21">
        <f t="shared" si="10"/>
        <v>2</v>
      </c>
      <c r="DC5" s="15">
        <v>0</v>
      </c>
      <c r="DD5" s="15">
        <v>0</v>
      </c>
      <c r="DE5" s="15">
        <v>0</v>
      </c>
      <c r="DF5" s="15">
        <v>0</v>
      </c>
      <c r="DG5" s="15">
        <v>0</v>
      </c>
      <c r="DH5" s="15"/>
      <c r="DI5" s="15" t="s">
        <v>273</v>
      </c>
      <c r="DJ5" s="15" t="s">
        <v>588</v>
      </c>
      <c r="DK5" s="15" t="s">
        <v>274</v>
      </c>
      <c r="DL5" s="15">
        <v>0</v>
      </c>
      <c r="DM5" s="15">
        <v>0</v>
      </c>
      <c r="DN5" s="15">
        <v>0</v>
      </c>
      <c r="DO5" s="15">
        <v>0</v>
      </c>
      <c r="DP5" s="15">
        <v>0</v>
      </c>
      <c r="DQ5" s="15"/>
      <c r="DR5" s="15">
        <v>0</v>
      </c>
      <c r="DS5" s="15">
        <v>0</v>
      </c>
      <c r="DT5" s="15">
        <v>0</v>
      </c>
      <c r="DU5" s="15">
        <v>1</v>
      </c>
      <c r="DV5" s="15">
        <v>0</v>
      </c>
      <c r="DW5" s="15">
        <v>0</v>
      </c>
      <c r="DX5" s="21">
        <f t="shared" si="11"/>
        <v>1</v>
      </c>
      <c r="DY5" s="21">
        <f t="shared" si="12"/>
        <v>0</v>
      </c>
      <c r="DZ5" s="21">
        <f t="shared" si="13"/>
        <v>0</v>
      </c>
      <c r="EA5" s="15">
        <v>1</v>
      </c>
      <c r="EB5" s="15">
        <v>0</v>
      </c>
      <c r="EC5" s="15">
        <v>2</v>
      </c>
      <c r="ED5" s="15">
        <v>4</v>
      </c>
      <c r="EE5" s="15">
        <v>0</v>
      </c>
      <c r="EF5" s="15">
        <v>1</v>
      </c>
      <c r="EG5" s="21">
        <f t="shared" si="14"/>
        <v>5</v>
      </c>
      <c r="EH5" s="21">
        <f t="shared" si="15"/>
        <v>0</v>
      </c>
      <c r="EI5" s="21">
        <f t="shared" si="16"/>
        <v>3</v>
      </c>
      <c r="EJ5" s="21">
        <f t="shared" si="17"/>
        <v>6</v>
      </c>
      <c r="EK5" s="21">
        <f t="shared" si="18"/>
        <v>0</v>
      </c>
      <c r="EL5" s="21">
        <f t="shared" si="19"/>
        <v>3</v>
      </c>
      <c r="EM5" s="15">
        <v>1</v>
      </c>
      <c r="EN5" s="15">
        <v>0</v>
      </c>
      <c r="EO5" s="15">
        <v>2</v>
      </c>
      <c r="EP5" s="15">
        <v>0</v>
      </c>
      <c r="EQ5" s="21">
        <f t="shared" si="20"/>
        <v>3</v>
      </c>
      <c r="ER5" s="21">
        <f t="shared" si="21"/>
        <v>0</v>
      </c>
      <c r="ES5" s="15">
        <v>1</v>
      </c>
      <c r="ET5" s="15">
        <v>0</v>
      </c>
      <c r="EU5" s="15">
        <v>9</v>
      </c>
      <c r="EV5" s="15">
        <v>0</v>
      </c>
      <c r="EW5" s="21">
        <f t="shared" si="22"/>
        <v>10</v>
      </c>
      <c r="EX5" s="21" t="e">
        <f>SUM(#REF!,#REF!)</f>
        <v>#REF!</v>
      </c>
      <c r="EY5" s="21">
        <f t="shared" si="23"/>
        <v>13</v>
      </c>
      <c r="EZ5" s="21" t="e">
        <f t="shared" si="24"/>
        <v>#REF!</v>
      </c>
      <c r="FA5" s="15">
        <v>0</v>
      </c>
      <c r="FB5" s="15">
        <v>0</v>
      </c>
      <c r="FC5" s="21">
        <f t="shared" si="25"/>
        <v>0</v>
      </c>
      <c r="FD5" s="15">
        <v>0</v>
      </c>
      <c r="FE5" s="15">
        <v>5</v>
      </c>
      <c r="FF5" s="15">
        <v>0</v>
      </c>
      <c r="FG5" s="15">
        <v>0</v>
      </c>
      <c r="FH5" s="15">
        <v>1</v>
      </c>
      <c r="FI5" s="15">
        <v>0</v>
      </c>
      <c r="FJ5" s="15">
        <v>3</v>
      </c>
      <c r="FK5" s="15">
        <v>32</v>
      </c>
      <c r="FL5" s="15">
        <v>0</v>
      </c>
      <c r="FM5" s="15">
        <v>0</v>
      </c>
      <c r="FN5" s="15">
        <v>0</v>
      </c>
      <c r="FO5" s="15">
        <v>0</v>
      </c>
      <c r="FP5" s="15">
        <v>0</v>
      </c>
      <c r="FQ5" s="15">
        <v>80</v>
      </c>
      <c r="FR5" s="15">
        <v>5</v>
      </c>
      <c r="FS5" s="21" t="e">
        <f t="shared" si="26"/>
        <v>#REF!</v>
      </c>
      <c r="FT5" s="15">
        <v>0</v>
      </c>
      <c r="FU5" s="15">
        <v>0</v>
      </c>
      <c r="FV5" s="15">
        <v>0</v>
      </c>
      <c r="FW5" s="15">
        <v>0</v>
      </c>
      <c r="FX5" s="15">
        <v>0</v>
      </c>
      <c r="FY5" s="15">
        <v>0</v>
      </c>
      <c r="FZ5" s="15">
        <v>0</v>
      </c>
      <c r="GA5" s="15">
        <v>0</v>
      </c>
      <c r="GB5" s="15">
        <v>0</v>
      </c>
      <c r="GC5" s="15">
        <v>0</v>
      </c>
      <c r="GD5" s="15">
        <v>0</v>
      </c>
      <c r="GE5" s="15">
        <v>0</v>
      </c>
      <c r="GF5" s="15">
        <v>0</v>
      </c>
      <c r="GG5" s="15">
        <v>0</v>
      </c>
      <c r="GH5" s="15">
        <v>0</v>
      </c>
      <c r="GI5" s="15">
        <v>0</v>
      </c>
      <c r="GJ5" s="15">
        <v>0</v>
      </c>
      <c r="GK5" s="15">
        <v>0</v>
      </c>
      <c r="GL5" s="15">
        <v>0</v>
      </c>
      <c r="GM5" s="15">
        <v>0</v>
      </c>
      <c r="GN5" s="15">
        <v>0</v>
      </c>
      <c r="GO5" s="15">
        <v>0</v>
      </c>
      <c r="GP5" s="15">
        <v>0</v>
      </c>
      <c r="GQ5" s="15">
        <v>0</v>
      </c>
      <c r="GR5" s="15">
        <v>0</v>
      </c>
      <c r="GS5" s="15">
        <v>0</v>
      </c>
      <c r="GT5" s="15">
        <v>0</v>
      </c>
      <c r="GU5" s="15">
        <v>0</v>
      </c>
      <c r="GV5" s="15">
        <v>0</v>
      </c>
      <c r="GW5" s="15">
        <v>0</v>
      </c>
      <c r="GX5" s="15">
        <v>4</v>
      </c>
      <c r="GY5" s="15" t="s">
        <v>275</v>
      </c>
      <c r="GZ5" s="15" t="s">
        <v>276</v>
      </c>
      <c r="HA5" s="15">
        <v>3</v>
      </c>
      <c r="HB5" s="15" t="s">
        <v>277</v>
      </c>
      <c r="HC5" s="15" t="s">
        <v>278</v>
      </c>
      <c r="HD5" s="15" t="s">
        <v>279</v>
      </c>
      <c r="HE5" s="15">
        <v>1</v>
      </c>
      <c r="HF5" s="15">
        <v>1</v>
      </c>
      <c r="HG5" s="15">
        <v>1</v>
      </c>
      <c r="HH5" s="15">
        <v>0</v>
      </c>
      <c r="HI5" s="15">
        <v>0</v>
      </c>
      <c r="HJ5" s="15">
        <v>2</v>
      </c>
      <c r="HK5" s="15" t="s">
        <v>280</v>
      </c>
      <c r="HL5" s="15" t="s">
        <v>281</v>
      </c>
      <c r="HM5" s="15" t="s">
        <v>282</v>
      </c>
      <c r="HN5" s="15">
        <v>4</v>
      </c>
      <c r="HO5" s="15" t="s">
        <v>283</v>
      </c>
      <c r="HP5" s="15">
        <v>0</v>
      </c>
      <c r="HQ5" s="15">
        <v>0</v>
      </c>
      <c r="HR5" s="15">
        <v>3</v>
      </c>
      <c r="HS5" s="15" t="s">
        <v>284</v>
      </c>
      <c r="HT5" s="15">
        <v>0</v>
      </c>
      <c r="HU5" s="15">
        <v>0</v>
      </c>
      <c r="HV5" s="15">
        <v>1</v>
      </c>
      <c r="HW5" s="15">
        <v>0</v>
      </c>
      <c r="HX5" s="15">
        <v>0</v>
      </c>
      <c r="HY5" s="15">
        <v>0</v>
      </c>
      <c r="HZ5" s="15">
        <v>0</v>
      </c>
      <c r="IA5" s="15">
        <v>0</v>
      </c>
      <c r="IB5" s="15">
        <v>1</v>
      </c>
      <c r="IC5" s="15">
        <v>0</v>
      </c>
      <c r="ID5" s="15">
        <v>0</v>
      </c>
      <c r="IE5" s="15">
        <v>1</v>
      </c>
      <c r="IF5" s="15">
        <v>4</v>
      </c>
      <c r="IG5" s="15">
        <v>0</v>
      </c>
      <c r="IH5" s="15" t="s">
        <v>285</v>
      </c>
      <c r="II5" s="15" t="s">
        <v>286</v>
      </c>
      <c r="IJ5" s="15"/>
      <c r="IK5" s="15"/>
      <c r="IL5" s="15"/>
      <c r="IM5" s="15"/>
      <c r="IN5" s="15"/>
      <c r="IO5" s="15"/>
      <c r="IP5" s="15"/>
      <c r="IQ5" s="15"/>
      <c r="IR5" s="15"/>
      <c r="IS5" s="15"/>
      <c r="IT5" s="15"/>
      <c r="IU5" s="15"/>
      <c r="IV5" s="15"/>
      <c r="IW5" s="15"/>
      <c r="IX5" s="15"/>
      <c r="IY5" s="45">
        <v>20106</v>
      </c>
      <c r="IZ5" s="7">
        <v>279.02231600000005</v>
      </c>
      <c r="JA5" s="45">
        <v>6917</v>
      </c>
      <c r="JB5" s="7">
        <v>34.433667</v>
      </c>
      <c r="JC5" s="45">
        <v>2</v>
      </c>
      <c r="JD5" s="45">
        <v>2</v>
      </c>
      <c r="JE5" s="45">
        <v>26</v>
      </c>
      <c r="JF5" s="45">
        <v>3</v>
      </c>
      <c r="JG5" s="45">
        <v>20</v>
      </c>
      <c r="JH5" s="45">
        <v>23</v>
      </c>
      <c r="JI5" s="45">
        <v>0</v>
      </c>
      <c r="JJ5" s="45">
        <v>11.538461538461538</v>
      </c>
      <c r="JK5" s="45">
        <v>4.1144020896163731</v>
      </c>
      <c r="JL5" s="45">
        <v>88.461538461538453</v>
      </c>
      <c r="JM5" s="45">
        <v>89.494239593366416</v>
      </c>
      <c r="JN5" s="33" t="e">
        <f t="shared" si="27"/>
        <v>#REF!</v>
      </c>
      <c r="JO5" s="29">
        <f>EL5/CG5</f>
        <v>60</v>
      </c>
      <c r="JP5" s="35">
        <v>2</v>
      </c>
      <c r="JQ5" s="32">
        <f t="shared" si="28"/>
        <v>2</v>
      </c>
      <c r="JR5" s="34">
        <f t="shared" si="29"/>
        <v>0</v>
      </c>
      <c r="JS5" s="36">
        <f t="shared" si="30"/>
        <v>23</v>
      </c>
      <c r="JT5" s="38">
        <v>89.494239593366416</v>
      </c>
      <c r="JU5" s="38">
        <f t="shared" si="31"/>
        <v>89.494239593366416</v>
      </c>
      <c r="JV5" s="40">
        <f t="shared" si="32"/>
        <v>0</v>
      </c>
      <c r="JW5" s="36">
        <f t="shared" si="33"/>
        <v>26</v>
      </c>
      <c r="JX5" s="37">
        <v>3</v>
      </c>
      <c r="JY5" s="35">
        <v>2</v>
      </c>
      <c r="JZ5" s="51" t="e">
        <f t="shared" si="34"/>
        <v>#REF!</v>
      </c>
      <c r="KA5" s="35">
        <f t="shared" si="35"/>
        <v>1</v>
      </c>
      <c r="KB5" s="50">
        <f t="shared" si="36"/>
        <v>0</v>
      </c>
    </row>
    <row r="6" spans="1:288" s="8" customFormat="1" ht="25.5" x14ac:dyDescent="0.25">
      <c r="A6" s="4">
        <v>5203</v>
      </c>
      <c r="B6" s="15" t="s">
        <v>247</v>
      </c>
      <c r="C6" s="15" t="s">
        <v>287</v>
      </c>
      <c r="D6" s="15" t="s">
        <v>578</v>
      </c>
      <c r="E6" s="20">
        <v>38</v>
      </c>
      <c r="F6" s="15" t="s">
        <v>288</v>
      </c>
      <c r="G6" s="15">
        <v>54401</v>
      </c>
      <c r="H6" s="15" t="s">
        <v>289</v>
      </c>
      <c r="I6" s="15" t="s">
        <v>290</v>
      </c>
      <c r="J6" s="15" t="s">
        <v>234</v>
      </c>
      <c r="K6" s="15" t="s">
        <v>291</v>
      </c>
      <c r="L6" s="15" t="s">
        <v>226</v>
      </c>
      <c r="M6" s="15" t="s">
        <v>209</v>
      </c>
      <c r="N6" s="15">
        <v>499318215</v>
      </c>
      <c r="O6" s="15" t="s">
        <v>292</v>
      </c>
      <c r="P6" s="15"/>
      <c r="Q6" s="15"/>
      <c r="R6" s="15"/>
      <c r="S6" s="15"/>
      <c r="T6" s="15"/>
      <c r="U6" s="15"/>
      <c r="V6" s="15"/>
      <c r="W6" s="15"/>
      <c r="X6" s="15"/>
      <c r="Y6" s="15"/>
      <c r="Z6" s="15"/>
      <c r="AA6" s="15"/>
      <c r="AB6" s="15" t="s">
        <v>291</v>
      </c>
      <c r="AC6" s="15" t="s">
        <v>226</v>
      </c>
      <c r="AD6" s="15" t="s">
        <v>209</v>
      </c>
      <c r="AE6" s="15">
        <v>499318215</v>
      </c>
      <c r="AF6" s="15" t="s">
        <v>292</v>
      </c>
      <c r="AG6" s="21" t="s">
        <v>622</v>
      </c>
      <c r="AH6" s="15">
        <v>3</v>
      </c>
      <c r="AI6" s="15">
        <v>0</v>
      </c>
      <c r="AJ6" s="21">
        <f t="shared" si="0"/>
        <v>3</v>
      </c>
      <c r="AK6" s="15">
        <v>0</v>
      </c>
      <c r="AL6" s="21">
        <f t="shared" si="1"/>
        <v>3</v>
      </c>
      <c r="AM6" s="15">
        <v>2.5</v>
      </c>
      <c r="AN6" s="15">
        <v>2</v>
      </c>
      <c r="AO6" s="15">
        <v>0</v>
      </c>
      <c r="AP6" s="15">
        <v>0</v>
      </c>
      <c r="AQ6" s="21">
        <f t="shared" si="2"/>
        <v>2.5</v>
      </c>
      <c r="AR6" s="21">
        <f t="shared" si="3"/>
        <v>2</v>
      </c>
      <c r="AS6" s="15">
        <v>0.01</v>
      </c>
      <c r="AT6" s="15">
        <v>0.01</v>
      </c>
      <c r="AU6" s="21">
        <f t="shared" si="4"/>
        <v>2.5099999999999998</v>
      </c>
      <c r="AV6" s="21">
        <f t="shared" si="5"/>
        <v>2.0099999999999998</v>
      </c>
      <c r="AW6" s="15">
        <v>0</v>
      </c>
      <c r="AX6" s="15">
        <v>2</v>
      </c>
      <c r="AY6" s="15">
        <v>0</v>
      </c>
      <c r="AZ6" s="15">
        <v>1</v>
      </c>
      <c r="BA6" s="21">
        <f t="shared" si="6"/>
        <v>3</v>
      </c>
      <c r="BB6" s="15">
        <v>0</v>
      </c>
      <c r="BC6" s="15">
        <v>1</v>
      </c>
      <c r="BD6" s="15">
        <v>0</v>
      </c>
      <c r="BE6" s="15">
        <v>1</v>
      </c>
      <c r="BF6" s="15">
        <v>1</v>
      </c>
      <c r="BG6" s="15">
        <v>0</v>
      </c>
      <c r="BH6" s="15">
        <v>0</v>
      </c>
      <c r="BI6" s="15">
        <v>1</v>
      </c>
      <c r="BJ6" s="15">
        <v>2</v>
      </c>
      <c r="BK6" s="15">
        <v>0</v>
      </c>
      <c r="BL6" s="15">
        <v>0</v>
      </c>
      <c r="BM6" s="15">
        <v>0</v>
      </c>
      <c r="BN6" s="15">
        <v>0</v>
      </c>
      <c r="BO6" s="15">
        <v>2</v>
      </c>
      <c r="BP6" s="15">
        <v>1</v>
      </c>
      <c r="BQ6" s="15">
        <v>0</v>
      </c>
      <c r="BR6" s="15">
        <v>1</v>
      </c>
      <c r="BS6" s="15">
        <v>0</v>
      </c>
      <c r="BT6" s="15">
        <v>1</v>
      </c>
      <c r="BU6" s="15">
        <v>1</v>
      </c>
      <c r="BV6" s="15">
        <v>0</v>
      </c>
      <c r="BW6" s="15">
        <v>1</v>
      </c>
      <c r="BX6" s="15">
        <v>0</v>
      </c>
      <c r="BY6" s="15">
        <v>1</v>
      </c>
      <c r="BZ6" s="15">
        <v>0</v>
      </c>
      <c r="CA6" s="15">
        <v>1</v>
      </c>
      <c r="CB6" s="15">
        <v>1</v>
      </c>
      <c r="CC6" s="15">
        <v>1</v>
      </c>
      <c r="CD6" s="15">
        <v>1</v>
      </c>
      <c r="CE6" s="15">
        <v>1</v>
      </c>
      <c r="CF6" s="15">
        <v>0.71</v>
      </c>
      <c r="CG6" s="15">
        <v>0.01</v>
      </c>
      <c r="CH6" s="15">
        <v>0.01</v>
      </c>
      <c r="CI6" s="15">
        <v>0.01</v>
      </c>
      <c r="CJ6" s="15"/>
      <c r="CK6" s="15"/>
      <c r="CL6" s="15">
        <v>0.01</v>
      </c>
      <c r="CM6" s="15"/>
      <c r="CN6" s="15"/>
      <c r="CO6" s="15">
        <v>0.15</v>
      </c>
      <c r="CP6" s="15"/>
      <c r="CQ6" s="15"/>
      <c r="CR6" s="15"/>
      <c r="CS6" s="15"/>
      <c r="CT6" s="15"/>
      <c r="CU6" s="15"/>
      <c r="CV6" s="15">
        <v>0.1</v>
      </c>
      <c r="CW6" s="15"/>
      <c r="CX6" s="15"/>
      <c r="CY6" s="21">
        <f t="shared" si="7"/>
        <v>2</v>
      </c>
      <c r="CZ6" s="21">
        <f t="shared" si="8"/>
        <v>0</v>
      </c>
      <c r="DA6" s="21">
        <f t="shared" si="9"/>
        <v>2</v>
      </c>
      <c r="DB6" s="21">
        <f t="shared" si="10"/>
        <v>2</v>
      </c>
      <c r="DC6" s="15">
        <v>1</v>
      </c>
      <c r="DD6" s="15">
        <v>1</v>
      </c>
      <c r="DE6" s="15" t="s">
        <v>293</v>
      </c>
      <c r="DF6" s="15">
        <v>0</v>
      </c>
      <c r="DG6" s="15">
        <v>0</v>
      </c>
      <c r="DH6" s="15"/>
      <c r="DI6" s="15" t="s">
        <v>294</v>
      </c>
      <c r="DJ6" s="15" t="s">
        <v>588</v>
      </c>
      <c r="DK6" s="15" t="s">
        <v>295</v>
      </c>
      <c r="DL6" s="15">
        <v>0</v>
      </c>
      <c r="DM6" s="15">
        <v>0</v>
      </c>
      <c r="DN6" s="15"/>
      <c r="DO6" s="15">
        <v>0</v>
      </c>
      <c r="DP6" s="15">
        <v>0</v>
      </c>
      <c r="DQ6" s="15"/>
      <c r="DR6" s="15">
        <v>0</v>
      </c>
      <c r="DS6" s="15">
        <v>0</v>
      </c>
      <c r="DT6" s="15">
        <v>0</v>
      </c>
      <c r="DU6" s="15">
        <v>1</v>
      </c>
      <c r="DV6" s="15">
        <v>0</v>
      </c>
      <c r="DW6" s="15">
        <v>0</v>
      </c>
      <c r="DX6" s="21">
        <f t="shared" si="11"/>
        <v>1</v>
      </c>
      <c r="DY6" s="21">
        <f t="shared" si="12"/>
        <v>0</v>
      </c>
      <c r="DZ6" s="21">
        <f t="shared" si="13"/>
        <v>0</v>
      </c>
      <c r="EA6" s="15">
        <v>1</v>
      </c>
      <c r="EB6" s="15">
        <v>0</v>
      </c>
      <c r="EC6" s="15">
        <v>0</v>
      </c>
      <c r="ED6" s="15">
        <v>4</v>
      </c>
      <c r="EE6" s="15">
        <v>0</v>
      </c>
      <c r="EF6" s="15">
        <v>0</v>
      </c>
      <c r="EG6" s="21">
        <f t="shared" si="14"/>
        <v>5</v>
      </c>
      <c r="EH6" s="21">
        <f t="shared" si="15"/>
        <v>0</v>
      </c>
      <c r="EI6" s="21">
        <f t="shared" si="16"/>
        <v>0</v>
      </c>
      <c r="EJ6" s="21">
        <f t="shared" si="17"/>
        <v>6</v>
      </c>
      <c r="EK6" s="21">
        <f t="shared" si="18"/>
        <v>0</v>
      </c>
      <c r="EL6" s="21">
        <f t="shared" si="19"/>
        <v>0</v>
      </c>
      <c r="EM6" s="15">
        <v>1</v>
      </c>
      <c r="EN6" s="15">
        <v>0</v>
      </c>
      <c r="EO6" s="15">
        <v>1</v>
      </c>
      <c r="EP6" s="15">
        <v>0</v>
      </c>
      <c r="EQ6" s="21">
        <f t="shared" si="20"/>
        <v>2</v>
      </c>
      <c r="ER6" s="21">
        <f t="shared" si="21"/>
        <v>0</v>
      </c>
      <c r="ES6" s="15">
        <v>0</v>
      </c>
      <c r="ET6" s="15">
        <v>0</v>
      </c>
      <c r="EU6" s="15">
        <v>1</v>
      </c>
      <c r="EV6" s="15">
        <v>0</v>
      </c>
      <c r="EW6" s="21">
        <f t="shared" si="22"/>
        <v>1</v>
      </c>
      <c r="EX6" s="21">
        <f t="shared" ref="EX6:EX18" si="37">SUM(ET4,EV4)</f>
        <v>0</v>
      </c>
      <c r="EY6" s="21">
        <f t="shared" si="23"/>
        <v>3</v>
      </c>
      <c r="EZ6" s="21">
        <f t="shared" si="24"/>
        <v>0</v>
      </c>
      <c r="FA6" s="15">
        <v>0</v>
      </c>
      <c r="FB6" s="15">
        <v>0</v>
      </c>
      <c r="FC6" s="21">
        <f t="shared" si="25"/>
        <v>0</v>
      </c>
      <c r="FD6" s="15">
        <v>2</v>
      </c>
      <c r="FE6" s="15">
        <v>3</v>
      </c>
      <c r="FF6" s="15">
        <v>0</v>
      </c>
      <c r="FG6" s="15">
        <v>0</v>
      </c>
      <c r="FH6" s="15">
        <v>0</v>
      </c>
      <c r="FI6" s="15">
        <v>0</v>
      </c>
      <c r="FJ6" s="15">
        <v>2</v>
      </c>
      <c r="FK6" s="15">
        <v>0</v>
      </c>
      <c r="FL6" s="15">
        <v>0</v>
      </c>
      <c r="FM6" s="15">
        <v>1</v>
      </c>
      <c r="FN6" s="15">
        <v>3</v>
      </c>
      <c r="FO6" s="15">
        <v>3</v>
      </c>
      <c r="FP6" s="15">
        <v>0</v>
      </c>
      <c r="FQ6" s="15">
        <v>35</v>
      </c>
      <c r="FR6" s="15">
        <v>23</v>
      </c>
      <c r="FS6" s="21">
        <f t="shared" si="26"/>
        <v>12</v>
      </c>
      <c r="FT6" s="15">
        <v>0</v>
      </c>
      <c r="FU6" s="15">
        <v>0</v>
      </c>
      <c r="FV6" s="15">
        <v>0</v>
      </c>
      <c r="FW6" s="15">
        <v>0</v>
      </c>
      <c r="FX6" s="15">
        <v>0</v>
      </c>
      <c r="FY6" s="15">
        <v>0</v>
      </c>
      <c r="FZ6" s="15">
        <v>0</v>
      </c>
      <c r="GA6" s="15">
        <v>0</v>
      </c>
      <c r="GB6" s="15">
        <v>0</v>
      </c>
      <c r="GC6" s="15">
        <v>0</v>
      </c>
      <c r="GD6" s="15">
        <v>0</v>
      </c>
      <c r="GE6" s="15">
        <v>0</v>
      </c>
      <c r="GF6" s="15">
        <v>0</v>
      </c>
      <c r="GG6" s="15">
        <v>0</v>
      </c>
      <c r="GH6" s="15">
        <v>0</v>
      </c>
      <c r="GI6" s="15">
        <v>0</v>
      </c>
      <c r="GJ6" s="15">
        <v>0</v>
      </c>
      <c r="GK6" s="15">
        <v>0</v>
      </c>
      <c r="GL6" s="15">
        <v>0</v>
      </c>
      <c r="GM6" s="15">
        <v>0</v>
      </c>
      <c r="GN6" s="15">
        <v>0</v>
      </c>
      <c r="GO6" s="15">
        <v>0</v>
      </c>
      <c r="GP6" s="15">
        <v>0</v>
      </c>
      <c r="GQ6" s="15">
        <v>0</v>
      </c>
      <c r="GR6" s="15">
        <v>0</v>
      </c>
      <c r="GS6" s="15">
        <v>0</v>
      </c>
      <c r="GT6" s="15">
        <v>0</v>
      </c>
      <c r="GU6" s="15">
        <v>0</v>
      </c>
      <c r="GV6" s="15">
        <v>0</v>
      </c>
      <c r="GW6" s="15">
        <v>0</v>
      </c>
      <c r="GX6" s="15">
        <v>1</v>
      </c>
      <c r="GY6" s="15" t="s">
        <v>296</v>
      </c>
      <c r="GZ6" s="15">
        <v>0</v>
      </c>
      <c r="HA6" s="15">
        <v>1</v>
      </c>
      <c r="HB6" s="15" t="s">
        <v>297</v>
      </c>
      <c r="HC6" s="15">
        <v>0</v>
      </c>
      <c r="HD6" s="15">
        <v>0</v>
      </c>
      <c r="HE6" s="15">
        <v>1</v>
      </c>
      <c r="HF6" s="15">
        <v>1</v>
      </c>
      <c r="HG6" s="15">
        <v>1</v>
      </c>
      <c r="HH6" s="15"/>
      <c r="HI6" s="15">
        <v>0</v>
      </c>
      <c r="HJ6" s="15">
        <v>2</v>
      </c>
      <c r="HK6" s="15" t="s">
        <v>298</v>
      </c>
      <c r="HL6" s="15" t="s">
        <v>299</v>
      </c>
      <c r="HM6" s="15" t="s">
        <v>246</v>
      </c>
      <c r="HN6" s="15">
        <v>1</v>
      </c>
      <c r="HO6" s="15" t="s">
        <v>300</v>
      </c>
      <c r="HP6" s="15">
        <v>0</v>
      </c>
      <c r="HQ6" s="15">
        <v>0</v>
      </c>
      <c r="HR6" s="15">
        <v>2</v>
      </c>
      <c r="HS6" s="15"/>
      <c r="HT6" s="15">
        <v>0</v>
      </c>
      <c r="HU6" s="15">
        <v>0</v>
      </c>
      <c r="HV6" s="15">
        <v>1</v>
      </c>
      <c r="HW6" s="15">
        <v>1</v>
      </c>
      <c r="HX6" s="15">
        <v>1</v>
      </c>
      <c r="HY6" s="15">
        <v>0</v>
      </c>
      <c r="HZ6" s="15">
        <v>12</v>
      </c>
      <c r="IA6" s="15" t="s">
        <v>590</v>
      </c>
      <c r="IB6" s="15">
        <v>1</v>
      </c>
      <c r="IC6" s="15">
        <v>1</v>
      </c>
      <c r="ID6" s="15">
        <v>1</v>
      </c>
      <c r="IE6" s="15">
        <v>1</v>
      </c>
      <c r="IF6" s="15">
        <v>2</v>
      </c>
      <c r="IG6" s="15">
        <v>1</v>
      </c>
      <c r="IH6" s="15" t="s">
        <v>301</v>
      </c>
      <c r="II6" s="15">
        <v>0</v>
      </c>
      <c r="IJ6" s="15"/>
      <c r="IK6" s="15"/>
      <c r="IL6" s="15"/>
      <c r="IM6" s="15"/>
      <c r="IN6" s="15"/>
      <c r="IO6" s="15"/>
      <c r="IP6" s="15"/>
      <c r="IQ6" s="15"/>
      <c r="IR6" s="15"/>
      <c r="IS6" s="15"/>
      <c r="IT6" s="15"/>
      <c r="IU6" s="15"/>
      <c r="IV6" s="15"/>
      <c r="IW6" s="15"/>
      <c r="IX6" s="15"/>
      <c r="IY6" s="45">
        <v>27419</v>
      </c>
      <c r="IZ6" s="7">
        <v>257.84111300000001</v>
      </c>
      <c r="JA6" s="45">
        <v>16101</v>
      </c>
      <c r="JB6" s="7">
        <v>35.850479</v>
      </c>
      <c r="JC6" s="45">
        <v>2</v>
      </c>
      <c r="JD6" s="45">
        <v>1</v>
      </c>
      <c r="JE6" s="45">
        <v>28</v>
      </c>
      <c r="JF6" s="45">
        <v>9</v>
      </c>
      <c r="JG6" s="45">
        <v>7</v>
      </c>
      <c r="JH6" s="45">
        <v>16</v>
      </c>
      <c r="JI6" s="45">
        <v>0</v>
      </c>
      <c r="JJ6" s="45">
        <v>32.142857142857146</v>
      </c>
      <c r="JK6" s="45">
        <v>28.623053608987487</v>
      </c>
      <c r="JL6" s="45">
        <v>57.142857142857139</v>
      </c>
      <c r="JM6" s="45">
        <v>71.150600408709835</v>
      </c>
      <c r="JN6" s="33">
        <f t="shared" si="27"/>
        <v>16.901408450704228</v>
      </c>
      <c r="JO6" s="29">
        <f>EL6/CG6</f>
        <v>0</v>
      </c>
      <c r="JP6" s="35">
        <v>2</v>
      </c>
      <c r="JQ6" s="32">
        <f t="shared" si="28"/>
        <v>3</v>
      </c>
      <c r="JR6" s="34">
        <f t="shared" si="29"/>
        <v>1</v>
      </c>
      <c r="JS6" s="36">
        <f t="shared" si="30"/>
        <v>16</v>
      </c>
      <c r="JT6" s="38">
        <v>68.075644709150779</v>
      </c>
      <c r="JU6" s="38">
        <f t="shared" si="31"/>
        <v>71.150600408709835</v>
      </c>
      <c r="JV6" s="40">
        <f t="shared" si="32"/>
        <v>3.0749556995590552</v>
      </c>
      <c r="JW6" s="36">
        <f t="shared" si="33"/>
        <v>28</v>
      </c>
      <c r="JX6" s="37">
        <v>3</v>
      </c>
      <c r="JY6" s="35">
        <v>2</v>
      </c>
      <c r="JZ6" s="51">
        <f t="shared" si="34"/>
        <v>6</v>
      </c>
      <c r="KA6" s="35">
        <f t="shared" si="35"/>
        <v>2</v>
      </c>
      <c r="KB6" s="50">
        <f t="shared" si="36"/>
        <v>0</v>
      </c>
    </row>
    <row r="7" spans="1:288" s="8" customFormat="1" ht="51" x14ac:dyDescent="0.25">
      <c r="A7" s="4">
        <v>5204</v>
      </c>
      <c r="B7" s="15" t="s">
        <v>247</v>
      </c>
      <c r="C7" s="15" t="s">
        <v>302</v>
      </c>
      <c r="D7" s="15" t="s">
        <v>303</v>
      </c>
      <c r="E7" s="20">
        <v>342</v>
      </c>
      <c r="F7" s="15" t="s">
        <v>304</v>
      </c>
      <c r="G7" s="15">
        <v>50819</v>
      </c>
      <c r="H7" s="15" t="s">
        <v>305</v>
      </c>
      <c r="I7" s="15" t="s">
        <v>306</v>
      </c>
      <c r="J7" s="15" t="s">
        <v>230</v>
      </c>
      <c r="K7" s="15" t="s">
        <v>307</v>
      </c>
      <c r="L7" s="15" t="s">
        <v>231</v>
      </c>
      <c r="M7" s="15"/>
      <c r="N7" s="15">
        <v>492105424</v>
      </c>
      <c r="O7" s="15" t="s">
        <v>308</v>
      </c>
      <c r="P7" s="15" t="s">
        <v>309</v>
      </c>
      <c r="Q7" s="15" t="s">
        <v>310</v>
      </c>
      <c r="R7" s="15" t="s">
        <v>220</v>
      </c>
      <c r="S7" s="15"/>
      <c r="T7" s="15">
        <v>492105443</v>
      </c>
      <c r="U7" s="15" t="s">
        <v>311</v>
      </c>
      <c r="V7" s="15"/>
      <c r="W7" s="15"/>
      <c r="X7" s="15"/>
      <c r="Y7" s="15"/>
      <c r="Z7" s="15"/>
      <c r="AA7" s="15"/>
      <c r="AB7" s="15"/>
      <c r="AC7" s="15"/>
      <c r="AD7" s="15"/>
      <c r="AE7" s="15"/>
      <c r="AF7" s="15"/>
      <c r="AG7" s="25" t="s">
        <v>623</v>
      </c>
      <c r="AH7" s="15">
        <v>1</v>
      </c>
      <c r="AI7" s="15">
        <v>1</v>
      </c>
      <c r="AJ7" s="21">
        <f t="shared" si="0"/>
        <v>2</v>
      </c>
      <c r="AK7" s="15">
        <v>0</v>
      </c>
      <c r="AL7" s="21">
        <f t="shared" si="1"/>
        <v>2</v>
      </c>
      <c r="AM7" s="15">
        <v>3</v>
      </c>
      <c r="AN7" s="25">
        <v>0.5</v>
      </c>
      <c r="AO7" s="15">
        <v>0.5</v>
      </c>
      <c r="AP7" s="25">
        <v>0.5</v>
      </c>
      <c r="AQ7" s="21">
        <f t="shared" si="2"/>
        <v>3.5</v>
      </c>
      <c r="AR7" s="25">
        <f t="shared" si="3"/>
        <v>1</v>
      </c>
      <c r="AS7" s="15">
        <v>0</v>
      </c>
      <c r="AT7" s="15">
        <v>0</v>
      </c>
      <c r="AU7" s="21">
        <f t="shared" si="4"/>
        <v>3.5</v>
      </c>
      <c r="AV7" s="25">
        <f t="shared" si="5"/>
        <v>1</v>
      </c>
      <c r="AW7" s="15">
        <v>0</v>
      </c>
      <c r="AX7" s="15">
        <v>1</v>
      </c>
      <c r="AY7" s="15">
        <v>0</v>
      </c>
      <c r="AZ7" s="15">
        <v>0</v>
      </c>
      <c r="BA7" s="21">
        <f t="shared" si="6"/>
        <v>1</v>
      </c>
      <c r="BB7" s="15">
        <v>0</v>
      </c>
      <c r="BC7" s="15">
        <v>1</v>
      </c>
      <c r="BD7" s="15">
        <v>0</v>
      </c>
      <c r="BE7" s="15">
        <v>0</v>
      </c>
      <c r="BF7" s="15">
        <v>1</v>
      </c>
      <c r="BG7" s="15">
        <v>0</v>
      </c>
      <c r="BH7" s="15">
        <v>0</v>
      </c>
      <c r="BI7" s="15">
        <v>0</v>
      </c>
      <c r="BJ7" s="15">
        <v>0</v>
      </c>
      <c r="BK7" s="15">
        <v>2</v>
      </c>
      <c r="BL7" s="15">
        <v>0</v>
      </c>
      <c r="BM7" s="15">
        <v>0</v>
      </c>
      <c r="BN7" s="15">
        <v>0</v>
      </c>
      <c r="BO7" s="15">
        <v>2</v>
      </c>
      <c r="BP7" s="15">
        <v>0</v>
      </c>
      <c r="BQ7" s="15">
        <v>0</v>
      </c>
      <c r="BR7" s="15">
        <v>1</v>
      </c>
      <c r="BS7" s="15">
        <v>0</v>
      </c>
      <c r="BT7" s="15">
        <v>2</v>
      </c>
      <c r="BU7" s="15">
        <v>1</v>
      </c>
      <c r="BV7" s="15">
        <v>0</v>
      </c>
      <c r="BW7" s="15">
        <v>1</v>
      </c>
      <c r="BX7" s="15">
        <v>0</v>
      </c>
      <c r="BY7" s="15">
        <v>1</v>
      </c>
      <c r="BZ7" s="15">
        <v>0</v>
      </c>
      <c r="CA7" s="15">
        <v>1</v>
      </c>
      <c r="CB7" s="15">
        <v>1</v>
      </c>
      <c r="CC7" s="15">
        <v>1</v>
      </c>
      <c r="CD7" s="15">
        <v>1</v>
      </c>
      <c r="CE7" s="15">
        <v>0.5</v>
      </c>
      <c r="CF7" s="15">
        <v>0.5</v>
      </c>
      <c r="CG7" s="15"/>
      <c r="CH7" s="15"/>
      <c r="CI7" s="15"/>
      <c r="CJ7" s="15"/>
      <c r="CK7" s="15"/>
      <c r="CL7" s="15"/>
      <c r="CM7" s="15"/>
      <c r="CN7" s="15"/>
      <c r="CO7" s="15"/>
      <c r="CP7" s="15">
        <v>1</v>
      </c>
      <c r="CQ7" s="15"/>
      <c r="CR7" s="15"/>
      <c r="CS7" s="15"/>
      <c r="CT7" s="15"/>
      <c r="CU7" s="15"/>
      <c r="CV7" s="15">
        <v>1</v>
      </c>
      <c r="CW7" s="15"/>
      <c r="CX7" s="15"/>
      <c r="CY7" s="25">
        <f t="shared" si="7"/>
        <v>2</v>
      </c>
      <c r="CZ7" s="25">
        <f t="shared" si="8"/>
        <v>1</v>
      </c>
      <c r="DA7" s="25">
        <f t="shared" si="9"/>
        <v>3</v>
      </c>
      <c r="DB7" s="25">
        <f t="shared" si="10"/>
        <v>3</v>
      </c>
      <c r="DC7" s="15">
        <v>1</v>
      </c>
      <c r="DD7" s="15">
        <v>1</v>
      </c>
      <c r="DE7" s="15" t="s">
        <v>312</v>
      </c>
      <c r="DF7" s="15">
        <v>1</v>
      </c>
      <c r="DG7" s="15"/>
      <c r="DH7" s="15" t="s">
        <v>312</v>
      </c>
      <c r="DI7" s="15"/>
      <c r="DJ7" s="15" t="s">
        <v>588</v>
      </c>
      <c r="DK7" s="15" t="s">
        <v>313</v>
      </c>
      <c r="DL7" s="15">
        <v>0</v>
      </c>
      <c r="DM7" s="15">
        <v>0</v>
      </c>
      <c r="DN7" s="15">
        <v>0</v>
      </c>
      <c r="DO7" s="15">
        <v>0</v>
      </c>
      <c r="DP7" s="15">
        <v>0</v>
      </c>
      <c r="DQ7" s="15"/>
      <c r="DR7" s="15">
        <v>1</v>
      </c>
      <c r="DS7" s="15">
        <v>0</v>
      </c>
      <c r="DT7" s="15">
        <v>0</v>
      </c>
      <c r="DU7" s="15">
        <v>0</v>
      </c>
      <c r="DV7" s="15">
        <v>0</v>
      </c>
      <c r="DW7" s="15">
        <v>0</v>
      </c>
      <c r="DX7" s="21">
        <f t="shared" si="11"/>
        <v>1</v>
      </c>
      <c r="DY7" s="21">
        <f t="shared" si="12"/>
        <v>0</v>
      </c>
      <c r="DZ7" s="21">
        <f t="shared" si="13"/>
        <v>0</v>
      </c>
      <c r="EA7" s="15">
        <v>0</v>
      </c>
      <c r="EB7" s="15">
        <v>0</v>
      </c>
      <c r="EC7" s="15">
        <v>0</v>
      </c>
      <c r="ED7" s="15">
        <v>6</v>
      </c>
      <c r="EE7" s="15">
        <v>0</v>
      </c>
      <c r="EF7" s="15">
        <v>0</v>
      </c>
      <c r="EG7" s="21">
        <f t="shared" si="14"/>
        <v>6</v>
      </c>
      <c r="EH7" s="21">
        <f t="shared" si="15"/>
        <v>0</v>
      </c>
      <c r="EI7" s="21">
        <f t="shared" si="16"/>
        <v>0</v>
      </c>
      <c r="EJ7" s="21">
        <f t="shared" si="17"/>
        <v>7</v>
      </c>
      <c r="EK7" s="21">
        <f t="shared" si="18"/>
        <v>0</v>
      </c>
      <c r="EL7" s="21">
        <f t="shared" si="19"/>
        <v>0</v>
      </c>
      <c r="EM7" s="15">
        <v>2</v>
      </c>
      <c r="EN7" s="15">
        <v>0</v>
      </c>
      <c r="EO7" s="15">
        <v>2</v>
      </c>
      <c r="EP7" s="15">
        <v>0</v>
      </c>
      <c r="EQ7" s="21">
        <f t="shared" si="20"/>
        <v>4</v>
      </c>
      <c r="ER7" s="21">
        <f t="shared" si="21"/>
        <v>0</v>
      </c>
      <c r="ES7" s="15">
        <v>2</v>
      </c>
      <c r="ET7" s="15">
        <v>0</v>
      </c>
      <c r="EU7" s="15">
        <v>0</v>
      </c>
      <c r="EV7" s="15">
        <v>0</v>
      </c>
      <c r="EW7" s="21">
        <f t="shared" si="22"/>
        <v>2</v>
      </c>
      <c r="EX7" s="21">
        <f t="shared" si="37"/>
        <v>0</v>
      </c>
      <c r="EY7" s="21">
        <f t="shared" si="23"/>
        <v>6</v>
      </c>
      <c r="EZ7" s="21">
        <f t="shared" si="24"/>
        <v>0</v>
      </c>
      <c r="FA7" s="15">
        <v>0</v>
      </c>
      <c r="FB7" s="15">
        <v>0</v>
      </c>
      <c r="FC7" s="21">
        <f t="shared" si="25"/>
        <v>0</v>
      </c>
      <c r="FD7" s="15">
        <v>4</v>
      </c>
      <c r="FE7" s="15">
        <v>1</v>
      </c>
      <c r="FF7" s="15">
        <v>0</v>
      </c>
      <c r="FG7" s="15">
        <v>0</v>
      </c>
      <c r="FH7" s="15">
        <v>0</v>
      </c>
      <c r="FI7" s="15">
        <v>0</v>
      </c>
      <c r="FJ7" s="15">
        <v>4</v>
      </c>
      <c r="FK7" s="15">
        <v>2</v>
      </c>
      <c r="FL7" s="15">
        <v>3</v>
      </c>
      <c r="FM7" s="15">
        <v>0</v>
      </c>
      <c r="FN7" s="15">
        <v>0</v>
      </c>
      <c r="FO7" s="15">
        <v>0</v>
      </c>
      <c r="FP7" s="15">
        <v>0</v>
      </c>
      <c r="FQ7" s="15">
        <v>3</v>
      </c>
      <c r="FR7" s="15">
        <v>30</v>
      </c>
      <c r="FS7" s="21">
        <f t="shared" si="26"/>
        <v>13</v>
      </c>
      <c r="FT7" s="15">
        <v>0</v>
      </c>
      <c r="FU7" s="15">
        <v>0</v>
      </c>
      <c r="FV7" s="15">
        <v>0</v>
      </c>
      <c r="FW7" s="15">
        <v>0</v>
      </c>
      <c r="FX7" s="15">
        <v>0</v>
      </c>
      <c r="FY7" s="15">
        <v>0</v>
      </c>
      <c r="FZ7" s="15">
        <v>0</v>
      </c>
      <c r="GA7" s="15">
        <v>0</v>
      </c>
      <c r="GB7" s="15">
        <v>0</v>
      </c>
      <c r="GC7" s="15">
        <v>0</v>
      </c>
      <c r="GD7" s="15">
        <v>0</v>
      </c>
      <c r="GE7" s="15">
        <v>0</v>
      </c>
      <c r="GF7" s="15">
        <v>0</v>
      </c>
      <c r="GG7" s="15">
        <v>0</v>
      </c>
      <c r="GH7" s="15">
        <v>0</v>
      </c>
      <c r="GI7" s="15">
        <v>0</v>
      </c>
      <c r="GJ7" s="15">
        <v>0</v>
      </c>
      <c r="GK7" s="15">
        <v>0</v>
      </c>
      <c r="GL7" s="15">
        <v>0</v>
      </c>
      <c r="GM7" s="15">
        <v>0</v>
      </c>
      <c r="GN7" s="15">
        <v>0</v>
      </c>
      <c r="GO7" s="15">
        <v>0</v>
      </c>
      <c r="GP7" s="15">
        <v>0</v>
      </c>
      <c r="GQ7" s="15">
        <v>0</v>
      </c>
      <c r="GR7" s="15">
        <v>0</v>
      </c>
      <c r="GS7" s="15">
        <v>0</v>
      </c>
      <c r="GT7" s="15">
        <v>0</v>
      </c>
      <c r="GU7" s="15">
        <v>0</v>
      </c>
      <c r="GV7" s="15">
        <v>0</v>
      </c>
      <c r="GW7" s="15">
        <v>0</v>
      </c>
      <c r="GX7" s="15">
        <v>4</v>
      </c>
      <c r="GY7" s="15">
        <v>0</v>
      </c>
      <c r="GZ7" s="15">
        <v>0</v>
      </c>
      <c r="HA7" s="15">
        <v>5</v>
      </c>
      <c r="HB7" s="15">
        <v>0</v>
      </c>
      <c r="HC7" s="15" t="s">
        <v>314</v>
      </c>
      <c r="HD7" s="15">
        <v>0</v>
      </c>
      <c r="HE7" s="15">
        <v>1</v>
      </c>
      <c r="HF7" s="15">
        <v>1</v>
      </c>
      <c r="HG7" s="15"/>
      <c r="HH7" s="15"/>
      <c r="HI7" s="15" t="s">
        <v>315</v>
      </c>
      <c r="HJ7" s="15">
        <v>4</v>
      </c>
      <c r="HK7" s="15" t="s">
        <v>316</v>
      </c>
      <c r="HL7" s="15" t="s">
        <v>317</v>
      </c>
      <c r="HM7" s="15" t="s">
        <v>242</v>
      </c>
      <c r="HN7" s="15">
        <v>1</v>
      </c>
      <c r="HO7" s="15" t="s">
        <v>318</v>
      </c>
      <c r="HP7" s="15">
        <v>1</v>
      </c>
      <c r="HQ7" s="15" t="s">
        <v>319</v>
      </c>
      <c r="HR7" s="15">
        <v>3</v>
      </c>
      <c r="HS7" s="15" t="s">
        <v>320</v>
      </c>
      <c r="HT7" s="15">
        <v>1</v>
      </c>
      <c r="HU7" s="15">
        <v>1</v>
      </c>
      <c r="HV7" s="15">
        <v>1</v>
      </c>
      <c r="HW7" s="15">
        <v>0</v>
      </c>
      <c r="HX7" s="15">
        <v>1</v>
      </c>
      <c r="HY7" s="15">
        <v>0</v>
      </c>
      <c r="HZ7" s="15">
        <v>1</v>
      </c>
      <c r="IA7" s="15" t="s">
        <v>321</v>
      </c>
      <c r="IB7" s="15">
        <v>0</v>
      </c>
      <c r="IC7" s="15">
        <v>0</v>
      </c>
      <c r="ID7" s="15">
        <v>2</v>
      </c>
      <c r="IE7" s="15">
        <v>0</v>
      </c>
      <c r="IF7" s="15">
        <v>0</v>
      </c>
      <c r="IG7" s="15">
        <v>0</v>
      </c>
      <c r="IH7" s="15" t="s">
        <v>322</v>
      </c>
      <c r="II7" s="15">
        <v>0</v>
      </c>
      <c r="IJ7" s="15">
        <v>18790</v>
      </c>
      <c r="IK7" s="15">
        <v>192.8</v>
      </c>
      <c r="IL7" s="15">
        <v>9030</v>
      </c>
      <c r="IM7" s="15">
        <v>21.44</v>
      </c>
      <c r="IN7" s="15">
        <v>2</v>
      </c>
      <c r="IO7" s="15">
        <v>1</v>
      </c>
      <c r="IP7" s="15">
        <v>29</v>
      </c>
      <c r="IQ7" s="15">
        <v>5</v>
      </c>
      <c r="IR7" s="15">
        <v>22</v>
      </c>
      <c r="IS7" s="15">
        <v>27</v>
      </c>
      <c r="IT7" s="15">
        <v>0</v>
      </c>
      <c r="IU7" s="24">
        <v>0.1724</v>
      </c>
      <c r="IV7" s="15" t="s">
        <v>323</v>
      </c>
      <c r="IW7" s="24">
        <v>0.96150000000000002</v>
      </c>
      <c r="IX7" s="15" t="s">
        <v>324</v>
      </c>
      <c r="IY7" s="45">
        <v>18790</v>
      </c>
      <c r="IZ7" s="7">
        <v>192.80210700000003</v>
      </c>
      <c r="JA7" s="45">
        <v>9030</v>
      </c>
      <c r="JB7" s="7">
        <v>21.435565999999998</v>
      </c>
      <c r="JC7" s="45">
        <v>2</v>
      </c>
      <c r="JD7" s="45">
        <v>1</v>
      </c>
      <c r="JE7" s="45">
        <v>29</v>
      </c>
      <c r="JF7" s="45">
        <v>2</v>
      </c>
      <c r="JG7" s="45">
        <v>18</v>
      </c>
      <c r="JH7" s="45">
        <v>20</v>
      </c>
      <c r="JI7" s="45">
        <v>0</v>
      </c>
      <c r="JJ7" s="45">
        <v>6.8965517241379306</v>
      </c>
      <c r="JK7" s="45">
        <v>9.7686173108056327</v>
      </c>
      <c r="JL7" s="45">
        <v>68.965517241379317</v>
      </c>
      <c r="JM7" s="45">
        <v>74.816454158356265</v>
      </c>
      <c r="JN7" s="33">
        <f t="shared" si="27"/>
        <v>26</v>
      </c>
      <c r="JO7" s="29">
        <v>0</v>
      </c>
      <c r="JP7" s="35">
        <v>2</v>
      </c>
      <c r="JQ7" s="32">
        <f t="shared" si="28"/>
        <v>2</v>
      </c>
      <c r="JR7" s="34">
        <f t="shared" si="29"/>
        <v>0</v>
      </c>
      <c r="JS7" s="36">
        <f t="shared" si="30"/>
        <v>20</v>
      </c>
      <c r="JT7" s="38">
        <v>69.866093320235336</v>
      </c>
      <c r="JU7" s="38">
        <f t="shared" si="31"/>
        <v>74.816454158356265</v>
      </c>
      <c r="JV7" s="40">
        <f t="shared" si="32"/>
        <v>4.950360838120929</v>
      </c>
      <c r="JW7" s="36">
        <f t="shared" si="33"/>
        <v>29</v>
      </c>
      <c r="JX7" s="37">
        <v>3</v>
      </c>
      <c r="JY7" s="35">
        <v>2</v>
      </c>
      <c r="JZ7" s="51">
        <f t="shared" si="34"/>
        <v>13</v>
      </c>
      <c r="KA7" s="35">
        <f t="shared" si="35"/>
        <v>0</v>
      </c>
      <c r="KB7" s="50">
        <f t="shared" si="36"/>
        <v>75</v>
      </c>
    </row>
    <row r="8" spans="1:288" s="8" customFormat="1" ht="114.75" x14ac:dyDescent="0.25">
      <c r="A8" s="4">
        <v>5205</v>
      </c>
      <c r="B8" s="15" t="s">
        <v>247</v>
      </c>
      <c r="C8" s="15" t="s">
        <v>325</v>
      </c>
      <c r="D8" s="15" t="s">
        <v>326</v>
      </c>
      <c r="E8" s="20" t="s">
        <v>579</v>
      </c>
      <c r="F8" s="15" t="s">
        <v>327</v>
      </c>
      <c r="G8" s="15">
        <v>50200</v>
      </c>
      <c r="H8" s="15" t="s">
        <v>580</v>
      </c>
      <c r="I8" s="15" t="s">
        <v>587</v>
      </c>
      <c r="J8" s="15" t="s">
        <v>328</v>
      </c>
      <c r="K8" s="15" t="s">
        <v>329</v>
      </c>
      <c r="L8" s="15" t="s">
        <v>236</v>
      </c>
      <c r="M8" s="15" t="s">
        <v>214</v>
      </c>
      <c r="N8" s="15">
        <v>495707600</v>
      </c>
      <c r="O8" s="15" t="s">
        <v>330</v>
      </c>
      <c r="P8" s="15" t="s">
        <v>213</v>
      </c>
      <c r="Q8" s="15" t="s">
        <v>331</v>
      </c>
      <c r="R8" s="15" t="s">
        <v>218</v>
      </c>
      <c r="S8" s="15" t="s">
        <v>209</v>
      </c>
      <c r="T8" s="15">
        <v>495707610</v>
      </c>
      <c r="U8" s="15" t="s">
        <v>332</v>
      </c>
      <c r="V8" s="15"/>
      <c r="W8" s="15"/>
      <c r="X8" s="15"/>
      <c r="Y8" s="15"/>
      <c r="Z8" s="15"/>
      <c r="AA8" s="15"/>
      <c r="AB8" s="15"/>
      <c r="AC8" s="15"/>
      <c r="AD8" s="15"/>
      <c r="AE8" s="15"/>
      <c r="AF8" s="15"/>
      <c r="AG8" s="25" t="s">
        <v>623</v>
      </c>
      <c r="AH8" s="15">
        <v>16</v>
      </c>
      <c r="AI8" s="15">
        <v>2</v>
      </c>
      <c r="AJ8" s="21">
        <f t="shared" si="0"/>
        <v>18</v>
      </c>
      <c r="AK8" s="15">
        <v>3</v>
      </c>
      <c r="AL8" s="21">
        <f t="shared" si="1"/>
        <v>21</v>
      </c>
      <c r="AM8" s="15">
        <v>16</v>
      </c>
      <c r="AN8" s="25">
        <v>14.93</v>
      </c>
      <c r="AO8" s="15">
        <v>2</v>
      </c>
      <c r="AP8" s="25">
        <v>2</v>
      </c>
      <c r="AQ8" s="21">
        <f t="shared" si="2"/>
        <v>18</v>
      </c>
      <c r="AR8" s="25">
        <f t="shared" si="3"/>
        <v>16.93</v>
      </c>
      <c r="AS8" s="15">
        <v>4</v>
      </c>
      <c r="AT8" s="25">
        <v>4</v>
      </c>
      <c r="AU8" s="21">
        <f t="shared" si="4"/>
        <v>22</v>
      </c>
      <c r="AV8" s="25">
        <f t="shared" si="5"/>
        <v>20.93</v>
      </c>
      <c r="AW8" s="15">
        <v>3</v>
      </c>
      <c r="AX8" s="15">
        <v>10</v>
      </c>
      <c r="AY8" s="15">
        <v>1</v>
      </c>
      <c r="AZ8" s="15">
        <v>2</v>
      </c>
      <c r="BA8" s="21">
        <f t="shared" si="6"/>
        <v>16</v>
      </c>
      <c r="BB8" s="15">
        <v>0</v>
      </c>
      <c r="BC8" s="15">
        <v>6</v>
      </c>
      <c r="BD8" s="15">
        <v>0</v>
      </c>
      <c r="BE8" s="15">
        <v>1</v>
      </c>
      <c r="BF8" s="15">
        <v>11</v>
      </c>
      <c r="BG8" s="15">
        <v>0</v>
      </c>
      <c r="BH8" s="15">
        <v>0</v>
      </c>
      <c r="BI8" s="15">
        <v>0</v>
      </c>
      <c r="BJ8" s="15">
        <v>1</v>
      </c>
      <c r="BK8" s="15">
        <v>17</v>
      </c>
      <c r="BL8" s="15">
        <v>0</v>
      </c>
      <c r="BM8" s="15">
        <v>0</v>
      </c>
      <c r="BN8" s="15">
        <v>6</v>
      </c>
      <c r="BO8" s="15">
        <v>7</v>
      </c>
      <c r="BP8" s="15">
        <v>5</v>
      </c>
      <c r="BQ8" s="15">
        <v>0</v>
      </c>
      <c r="BR8" s="15">
        <v>1</v>
      </c>
      <c r="BS8" s="15">
        <v>1</v>
      </c>
      <c r="BT8" s="15">
        <v>2</v>
      </c>
      <c r="BU8" s="15">
        <v>1</v>
      </c>
      <c r="BV8" s="15">
        <v>0</v>
      </c>
      <c r="BW8" s="15">
        <v>1</v>
      </c>
      <c r="BX8" s="15">
        <v>0</v>
      </c>
      <c r="BY8" s="15">
        <v>1</v>
      </c>
      <c r="BZ8" s="15">
        <v>1</v>
      </c>
      <c r="CA8" s="15">
        <v>7</v>
      </c>
      <c r="CB8" s="15">
        <v>1</v>
      </c>
      <c r="CC8" s="15">
        <v>1</v>
      </c>
      <c r="CD8" s="15">
        <v>1</v>
      </c>
      <c r="CE8" s="15">
        <v>1</v>
      </c>
      <c r="CF8" s="15">
        <v>7.88</v>
      </c>
      <c r="CG8" s="15">
        <v>6.88</v>
      </c>
      <c r="CH8" s="15">
        <v>3</v>
      </c>
      <c r="CI8" s="15">
        <v>1</v>
      </c>
      <c r="CJ8" s="15">
        <v>7</v>
      </c>
      <c r="CK8" s="15" t="s">
        <v>333</v>
      </c>
      <c r="CL8" s="15">
        <v>1</v>
      </c>
      <c r="CM8" s="15">
        <v>2</v>
      </c>
      <c r="CN8" s="15" t="s">
        <v>334</v>
      </c>
      <c r="CO8" s="15">
        <v>2</v>
      </c>
      <c r="CP8" s="15">
        <v>0</v>
      </c>
      <c r="CQ8" s="15">
        <v>0</v>
      </c>
      <c r="CR8" s="15"/>
      <c r="CS8" s="15">
        <v>0</v>
      </c>
      <c r="CT8" s="15">
        <v>0</v>
      </c>
      <c r="CU8" s="15">
        <v>0</v>
      </c>
      <c r="CV8" s="15">
        <v>5</v>
      </c>
      <c r="CW8" s="15">
        <v>0.2</v>
      </c>
      <c r="CX8" s="15">
        <v>0</v>
      </c>
      <c r="CY8" s="25">
        <f t="shared" si="7"/>
        <v>36.76</v>
      </c>
      <c r="CZ8" s="25">
        <f t="shared" si="8"/>
        <v>0.2</v>
      </c>
      <c r="DA8" s="25">
        <f t="shared" si="9"/>
        <v>36.96</v>
      </c>
      <c r="DB8" s="25">
        <f t="shared" si="10"/>
        <v>36.96</v>
      </c>
      <c r="DC8" s="15">
        <v>0</v>
      </c>
      <c r="DD8" s="15">
        <v>0</v>
      </c>
      <c r="DE8" s="15">
        <v>0</v>
      </c>
      <c r="DF8" s="15">
        <v>0</v>
      </c>
      <c r="DG8" s="15">
        <v>0</v>
      </c>
      <c r="DH8" s="15"/>
      <c r="DI8" s="15" t="s">
        <v>335</v>
      </c>
      <c r="DJ8" s="15" t="s">
        <v>588</v>
      </c>
      <c r="DK8" s="15" t="s">
        <v>336</v>
      </c>
      <c r="DL8" s="15">
        <v>0</v>
      </c>
      <c r="DM8" s="15">
        <v>0</v>
      </c>
      <c r="DN8" s="15"/>
      <c r="DO8" s="15">
        <v>2</v>
      </c>
      <c r="DP8" s="15">
        <v>1</v>
      </c>
      <c r="DQ8" s="15"/>
      <c r="DR8" s="15">
        <v>0</v>
      </c>
      <c r="DS8" s="15">
        <v>0</v>
      </c>
      <c r="DT8" s="15">
        <v>0</v>
      </c>
      <c r="DU8" s="15">
        <v>37</v>
      </c>
      <c r="DV8" s="15">
        <v>0</v>
      </c>
      <c r="DW8" s="15">
        <v>10</v>
      </c>
      <c r="DX8" s="21">
        <f t="shared" si="11"/>
        <v>37</v>
      </c>
      <c r="DY8" s="21">
        <f t="shared" si="12"/>
        <v>0</v>
      </c>
      <c r="DZ8" s="21">
        <f t="shared" si="13"/>
        <v>10</v>
      </c>
      <c r="EA8" s="15">
        <v>1</v>
      </c>
      <c r="EB8" s="15">
        <v>0</v>
      </c>
      <c r="EC8" s="15">
        <v>1</v>
      </c>
      <c r="ED8" s="15">
        <v>11</v>
      </c>
      <c r="EE8" s="15">
        <v>0</v>
      </c>
      <c r="EF8" s="15">
        <v>7</v>
      </c>
      <c r="EG8" s="21">
        <f t="shared" si="14"/>
        <v>12</v>
      </c>
      <c r="EH8" s="21">
        <f t="shared" si="15"/>
        <v>0</v>
      </c>
      <c r="EI8" s="21">
        <f t="shared" si="16"/>
        <v>8</v>
      </c>
      <c r="EJ8" s="21">
        <f t="shared" si="17"/>
        <v>49</v>
      </c>
      <c r="EK8" s="21">
        <f t="shared" si="18"/>
        <v>0</v>
      </c>
      <c r="EL8" s="21">
        <f t="shared" si="19"/>
        <v>18</v>
      </c>
      <c r="EM8" s="15">
        <v>2</v>
      </c>
      <c r="EN8" s="15">
        <v>0</v>
      </c>
      <c r="EO8" s="15">
        <v>6</v>
      </c>
      <c r="EP8" s="15">
        <v>0</v>
      </c>
      <c r="EQ8" s="21">
        <f t="shared" si="20"/>
        <v>8</v>
      </c>
      <c r="ER8" s="21">
        <f t="shared" si="21"/>
        <v>0</v>
      </c>
      <c r="ES8" s="15">
        <v>9</v>
      </c>
      <c r="ET8" s="15">
        <v>1</v>
      </c>
      <c r="EU8" s="15">
        <v>14</v>
      </c>
      <c r="EV8" s="15">
        <v>0</v>
      </c>
      <c r="EW8" s="21">
        <f t="shared" si="22"/>
        <v>23</v>
      </c>
      <c r="EX8" s="21">
        <f t="shared" si="37"/>
        <v>0</v>
      </c>
      <c r="EY8" s="21">
        <f t="shared" si="23"/>
        <v>31</v>
      </c>
      <c r="EZ8" s="21">
        <f t="shared" si="24"/>
        <v>0</v>
      </c>
      <c r="FA8" s="15">
        <v>0</v>
      </c>
      <c r="FB8" s="15">
        <v>0</v>
      </c>
      <c r="FC8" s="21">
        <f t="shared" si="25"/>
        <v>0</v>
      </c>
      <c r="FD8" s="15">
        <v>10</v>
      </c>
      <c r="FE8" s="15">
        <v>19</v>
      </c>
      <c r="FF8" s="15">
        <v>0</v>
      </c>
      <c r="FG8" s="15">
        <v>1</v>
      </c>
      <c r="FH8" s="15">
        <v>9</v>
      </c>
      <c r="FI8" s="15">
        <v>0</v>
      </c>
      <c r="FJ8" s="15">
        <v>37</v>
      </c>
      <c r="FK8" s="15">
        <v>29</v>
      </c>
      <c r="FL8" s="15">
        <v>26</v>
      </c>
      <c r="FM8" s="15">
        <v>1</v>
      </c>
      <c r="FN8" s="15">
        <v>1</v>
      </c>
      <c r="FO8" s="15">
        <v>1</v>
      </c>
      <c r="FP8" s="15">
        <v>0</v>
      </c>
      <c r="FQ8" s="15">
        <v>165</v>
      </c>
      <c r="FR8" s="15">
        <v>11</v>
      </c>
      <c r="FS8" s="21">
        <f t="shared" si="26"/>
        <v>81</v>
      </c>
      <c r="FT8" s="15">
        <v>0</v>
      </c>
      <c r="FU8" s="15">
        <v>0</v>
      </c>
      <c r="FV8" s="15">
        <v>0</v>
      </c>
      <c r="FW8" s="15">
        <v>0</v>
      </c>
      <c r="FX8" s="15">
        <v>0</v>
      </c>
      <c r="FY8" s="15">
        <v>0</v>
      </c>
      <c r="FZ8" s="15">
        <v>0</v>
      </c>
      <c r="GA8" s="15">
        <v>0</v>
      </c>
      <c r="GB8" s="15">
        <v>0</v>
      </c>
      <c r="GC8" s="15">
        <v>0</v>
      </c>
      <c r="GD8" s="15">
        <v>0</v>
      </c>
      <c r="GE8" s="15">
        <v>0</v>
      </c>
      <c r="GF8" s="15">
        <v>0</v>
      </c>
      <c r="GG8" s="15">
        <v>0</v>
      </c>
      <c r="GH8" s="15">
        <v>0</v>
      </c>
      <c r="GI8" s="15">
        <v>0</v>
      </c>
      <c r="GJ8" s="15">
        <v>0</v>
      </c>
      <c r="GK8" s="15">
        <v>0</v>
      </c>
      <c r="GL8" s="15">
        <v>0</v>
      </c>
      <c r="GM8" s="15">
        <v>0</v>
      </c>
      <c r="GN8" s="15">
        <v>1</v>
      </c>
      <c r="GO8" s="15">
        <v>1</v>
      </c>
      <c r="GP8" s="15">
        <v>0</v>
      </c>
      <c r="GQ8" s="15">
        <v>0</v>
      </c>
      <c r="GR8" s="15">
        <v>0</v>
      </c>
      <c r="GS8" s="15">
        <v>0</v>
      </c>
      <c r="GT8" s="15">
        <v>0</v>
      </c>
      <c r="GU8" s="15">
        <v>0</v>
      </c>
      <c r="GV8" s="15">
        <v>0</v>
      </c>
      <c r="GW8" s="15">
        <v>0</v>
      </c>
      <c r="GX8" s="15">
        <v>3</v>
      </c>
      <c r="GY8" s="15" t="s">
        <v>337</v>
      </c>
      <c r="GZ8" s="15" t="s">
        <v>338</v>
      </c>
      <c r="HA8" s="15">
        <v>3</v>
      </c>
      <c r="HB8" s="15" t="s">
        <v>339</v>
      </c>
      <c r="HC8" s="15" t="s">
        <v>340</v>
      </c>
      <c r="HD8" s="15" t="s">
        <v>341</v>
      </c>
      <c r="HE8" s="15">
        <v>1</v>
      </c>
      <c r="HF8" s="15">
        <v>0</v>
      </c>
      <c r="HG8" s="15">
        <v>1</v>
      </c>
      <c r="HH8" s="15">
        <v>1</v>
      </c>
      <c r="HI8" s="15" t="s">
        <v>342</v>
      </c>
      <c r="HJ8" s="15">
        <v>2</v>
      </c>
      <c r="HK8" s="15" t="s">
        <v>343</v>
      </c>
      <c r="HL8" s="15" t="s">
        <v>344</v>
      </c>
      <c r="HM8" s="15" t="s">
        <v>345</v>
      </c>
      <c r="HN8" s="15">
        <v>1</v>
      </c>
      <c r="HO8" s="15" t="s">
        <v>346</v>
      </c>
      <c r="HP8" s="15">
        <v>0</v>
      </c>
      <c r="HQ8" s="15">
        <v>0</v>
      </c>
      <c r="HR8" s="15">
        <v>3</v>
      </c>
      <c r="HS8" s="15"/>
      <c r="HT8" s="15">
        <v>0</v>
      </c>
      <c r="HU8" s="15">
        <v>0</v>
      </c>
      <c r="HV8" s="15">
        <v>1</v>
      </c>
      <c r="HW8" s="15">
        <v>1</v>
      </c>
      <c r="HX8" s="15">
        <v>0</v>
      </c>
      <c r="HY8" s="15">
        <v>0</v>
      </c>
      <c r="HZ8" s="15">
        <v>0</v>
      </c>
      <c r="IA8" s="15" t="s">
        <v>347</v>
      </c>
      <c r="IB8" s="15">
        <v>1</v>
      </c>
      <c r="IC8" s="15">
        <v>0</v>
      </c>
      <c r="ID8" s="15">
        <v>9</v>
      </c>
      <c r="IE8" s="15">
        <v>0</v>
      </c>
      <c r="IF8" s="15">
        <v>0</v>
      </c>
      <c r="IG8" s="15">
        <v>0</v>
      </c>
      <c r="IH8" s="15" t="s">
        <v>348</v>
      </c>
      <c r="II8" s="15" t="s">
        <v>349</v>
      </c>
      <c r="IJ8" s="15">
        <v>145977</v>
      </c>
      <c r="IK8" s="15" t="s">
        <v>350</v>
      </c>
      <c r="IL8" s="15">
        <v>94318</v>
      </c>
      <c r="IM8" s="15" t="s">
        <v>351</v>
      </c>
      <c r="IN8" s="15">
        <v>7</v>
      </c>
      <c r="IO8" s="15">
        <v>5</v>
      </c>
      <c r="IP8" s="15">
        <v>81</v>
      </c>
      <c r="IQ8" s="15">
        <v>26</v>
      </c>
      <c r="IR8" s="15">
        <v>52</v>
      </c>
      <c r="IS8" s="15">
        <v>78</v>
      </c>
      <c r="IT8" s="15">
        <v>0</v>
      </c>
      <c r="IU8" s="22">
        <v>0.32</v>
      </c>
      <c r="IV8" s="15">
        <v>203.3</v>
      </c>
      <c r="IW8" s="15">
        <v>96</v>
      </c>
      <c r="IX8" s="15">
        <v>668.7</v>
      </c>
      <c r="IY8" s="45">
        <v>145977</v>
      </c>
      <c r="IZ8" s="7">
        <v>677.422144</v>
      </c>
      <c r="JA8" s="45">
        <v>94318</v>
      </c>
      <c r="JB8" s="7">
        <v>105.68626399999999</v>
      </c>
      <c r="JC8" s="45">
        <v>7</v>
      </c>
      <c r="JD8" s="45">
        <v>5</v>
      </c>
      <c r="JE8" s="45">
        <v>81</v>
      </c>
      <c r="JF8" s="45">
        <v>20</v>
      </c>
      <c r="JG8" s="45">
        <v>55</v>
      </c>
      <c r="JH8" s="45">
        <v>75</v>
      </c>
      <c r="JI8" s="17">
        <v>1</v>
      </c>
      <c r="JJ8" s="45">
        <v>24.691358024691358</v>
      </c>
      <c r="JK8" s="45">
        <v>25.110988990640383</v>
      </c>
      <c r="JL8" s="45">
        <v>92.592592592592595</v>
      </c>
      <c r="JM8" s="45">
        <v>94.292164148681863</v>
      </c>
      <c r="JN8" s="33">
        <f t="shared" si="27"/>
        <v>10.279187817258883</v>
      </c>
      <c r="JO8" s="29">
        <f>EL8/CG8</f>
        <v>2.6162790697674421</v>
      </c>
      <c r="JP8" s="35">
        <v>14</v>
      </c>
      <c r="JQ8" s="32">
        <f t="shared" si="28"/>
        <v>21</v>
      </c>
      <c r="JR8" s="34">
        <f t="shared" si="29"/>
        <v>7</v>
      </c>
      <c r="JS8" s="36">
        <f t="shared" si="30"/>
        <v>75</v>
      </c>
      <c r="JT8" s="38">
        <v>90.563041883673662</v>
      </c>
      <c r="JU8" s="38">
        <f t="shared" si="31"/>
        <v>94.292164148681863</v>
      </c>
      <c r="JV8" s="40">
        <f t="shared" si="32"/>
        <v>3.7291222650082005</v>
      </c>
      <c r="JW8" s="36">
        <f t="shared" si="33"/>
        <v>81</v>
      </c>
      <c r="JX8" s="37">
        <v>5</v>
      </c>
      <c r="JY8" s="35">
        <v>4</v>
      </c>
      <c r="JZ8" s="51">
        <f t="shared" si="34"/>
        <v>4.7844063792085061</v>
      </c>
      <c r="KA8" s="35">
        <f t="shared" si="35"/>
        <v>1</v>
      </c>
      <c r="KB8" s="50">
        <f t="shared" si="36"/>
        <v>70.270270270270274</v>
      </c>
    </row>
    <row r="9" spans="1:288" s="8" customFormat="1" ht="89.25" x14ac:dyDescent="0.25">
      <c r="A9" s="4">
        <v>5206</v>
      </c>
      <c r="B9" s="15" t="s">
        <v>247</v>
      </c>
      <c r="C9" s="15" t="s">
        <v>352</v>
      </c>
      <c r="D9" s="15" t="s">
        <v>581</v>
      </c>
      <c r="E9" s="20">
        <v>16</v>
      </c>
      <c r="F9" s="15" t="s">
        <v>353</v>
      </c>
      <c r="G9" s="15">
        <v>55133</v>
      </c>
      <c r="H9" s="15" t="s">
        <v>354</v>
      </c>
      <c r="I9" s="15" t="s">
        <v>355</v>
      </c>
      <c r="J9" s="15" t="s">
        <v>241</v>
      </c>
      <c r="K9" s="15" t="s">
        <v>356</v>
      </c>
      <c r="L9" s="15" t="s">
        <v>357</v>
      </c>
      <c r="M9" s="15" t="s">
        <v>209</v>
      </c>
      <c r="N9" s="15">
        <v>491847250</v>
      </c>
      <c r="O9" s="15" t="s">
        <v>358</v>
      </c>
      <c r="P9" s="15" t="s">
        <v>228</v>
      </c>
      <c r="Q9" s="15" t="s">
        <v>359</v>
      </c>
      <c r="R9" s="15" t="s">
        <v>360</v>
      </c>
      <c r="S9" s="15"/>
      <c r="T9" s="15">
        <v>491847257</v>
      </c>
      <c r="U9" s="15" t="s">
        <v>361</v>
      </c>
      <c r="V9" s="15"/>
      <c r="W9" s="15"/>
      <c r="X9" s="15"/>
      <c r="Y9" s="15"/>
      <c r="Z9" s="15"/>
      <c r="AA9" s="15"/>
      <c r="AB9" s="15" t="s">
        <v>359</v>
      </c>
      <c r="AC9" s="15" t="s">
        <v>360</v>
      </c>
      <c r="AD9" s="15"/>
      <c r="AE9" s="15">
        <v>491847257</v>
      </c>
      <c r="AF9" s="15" t="s">
        <v>361</v>
      </c>
      <c r="AG9" s="25" t="s">
        <v>623</v>
      </c>
      <c r="AH9" s="15">
        <v>1</v>
      </c>
      <c r="AI9" s="15">
        <v>1</v>
      </c>
      <c r="AJ9" s="21">
        <f t="shared" si="0"/>
        <v>2</v>
      </c>
      <c r="AK9" s="15">
        <v>0</v>
      </c>
      <c r="AL9" s="21">
        <f t="shared" si="1"/>
        <v>2</v>
      </c>
      <c r="AM9" s="15">
        <v>2</v>
      </c>
      <c r="AN9" s="25">
        <v>1</v>
      </c>
      <c r="AO9" s="15">
        <v>0</v>
      </c>
      <c r="AP9" s="25">
        <v>1</v>
      </c>
      <c r="AQ9" s="21">
        <f t="shared" si="2"/>
        <v>2</v>
      </c>
      <c r="AR9" s="25">
        <f t="shared" si="3"/>
        <v>2</v>
      </c>
      <c r="AS9" s="15">
        <v>0</v>
      </c>
      <c r="AT9" s="15">
        <v>0</v>
      </c>
      <c r="AU9" s="21">
        <f t="shared" si="4"/>
        <v>2</v>
      </c>
      <c r="AV9" s="25">
        <f t="shared" si="5"/>
        <v>2</v>
      </c>
      <c r="AW9" s="15">
        <v>0</v>
      </c>
      <c r="AX9" s="15">
        <v>0</v>
      </c>
      <c r="AY9" s="15">
        <v>1</v>
      </c>
      <c r="AZ9" s="15">
        <v>0</v>
      </c>
      <c r="BA9" s="21">
        <f t="shared" si="6"/>
        <v>1</v>
      </c>
      <c r="BB9" s="15">
        <v>0</v>
      </c>
      <c r="BC9" s="15">
        <v>1</v>
      </c>
      <c r="BD9" s="15">
        <v>1</v>
      </c>
      <c r="BE9" s="15">
        <v>0</v>
      </c>
      <c r="BF9" s="15">
        <v>0</v>
      </c>
      <c r="BG9" s="15">
        <v>0</v>
      </c>
      <c r="BH9" s="15">
        <v>0</v>
      </c>
      <c r="BI9" s="15">
        <v>1</v>
      </c>
      <c r="BJ9" s="15">
        <v>1</v>
      </c>
      <c r="BK9" s="15">
        <v>0</v>
      </c>
      <c r="BL9" s="15">
        <v>0</v>
      </c>
      <c r="BM9" s="15">
        <v>0</v>
      </c>
      <c r="BN9" s="15">
        <v>0</v>
      </c>
      <c r="BO9" s="15">
        <v>2</v>
      </c>
      <c r="BP9" s="15">
        <v>0</v>
      </c>
      <c r="BQ9" s="15">
        <v>0</v>
      </c>
      <c r="BR9" s="15">
        <v>1</v>
      </c>
      <c r="BS9" s="15">
        <v>0</v>
      </c>
      <c r="BT9" s="15">
        <v>2</v>
      </c>
      <c r="BU9" s="15">
        <v>1</v>
      </c>
      <c r="BV9" s="15">
        <v>0</v>
      </c>
      <c r="BW9" s="15">
        <v>1</v>
      </c>
      <c r="BX9" s="15">
        <v>0</v>
      </c>
      <c r="BY9" s="15">
        <v>0</v>
      </c>
      <c r="BZ9" s="15">
        <v>0</v>
      </c>
      <c r="CA9" s="15">
        <v>0.25</v>
      </c>
      <c r="CB9" s="15">
        <v>1</v>
      </c>
      <c r="CC9" s="15">
        <v>0</v>
      </c>
      <c r="CD9" s="15">
        <v>1</v>
      </c>
      <c r="CE9" s="15">
        <v>0.05</v>
      </c>
      <c r="CF9" s="15">
        <v>0.6</v>
      </c>
      <c r="CG9" s="15">
        <v>0</v>
      </c>
      <c r="CH9" s="15">
        <v>0.05</v>
      </c>
      <c r="CI9" s="15">
        <v>2.5000000000000001E-2</v>
      </c>
      <c r="CJ9" s="15">
        <v>7.4999999999999997E-2</v>
      </c>
      <c r="CK9" s="15" t="s">
        <v>362</v>
      </c>
      <c r="CL9" s="15">
        <v>0</v>
      </c>
      <c r="CM9" s="15">
        <v>0</v>
      </c>
      <c r="CN9" s="15">
        <v>0</v>
      </c>
      <c r="CO9" s="15">
        <v>0.1</v>
      </c>
      <c r="CP9" s="15">
        <v>0.5</v>
      </c>
      <c r="CQ9" s="15">
        <v>0.3</v>
      </c>
      <c r="CR9" s="15" t="s">
        <v>363</v>
      </c>
      <c r="CS9" s="15">
        <v>0</v>
      </c>
      <c r="CT9" s="15">
        <v>0</v>
      </c>
      <c r="CU9" s="15">
        <v>0</v>
      </c>
      <c r="CV9" s="15">
        <v>0.2</v>
      </c>
      <c r="CW9" s="15">
        <v>0</v>
      </c>
      <c r="CX9" s="15">
        <v>0</v>
      </c>
      <c r="CY9" s="25">
        <f t="shared" si="7"/>
        <v>1.1000000000000001</v>
      </c>
      <c r="CZ9" s="25">
        <f t="shared" si="8"/>
        <v>0.8</v>
      </c>
      <c r="DA9" s="25">
        <f t="shared" si="9"/>
        <v>1.9000000000000001</v>
      </c>
      <c r="DB9" s="25">
        <f t="shared" si="10"/>
        <v>1.9000000000000001</v>
      </c>
      <c r="DC9" s="15">
        <v>1</v>
      </c>
      <c r="DD9" s="15">
        <v>15</v>
      </c>
      <c r="DE9" s="15" t="s">
        <v>364</v>
      </c>
      <c r="DF9" s="15">
        <v>1</v>
      </c>
      <c r="DG9" s="15">
        <v>5</v>
      </c>
      <c r="DH9" s="15" t="s">
        <v>365</v>
      </c>
      <c r="DI9" s="15" t="s">
        <v>366</v>
      </c>
      <c r="DJ9" s="15" t="s">
        <v>588</v>
      </c>
      <c r="DK9" s="15" t="s">
        <v>367</v>
      </c>
      <c r="DL9" s="15">
        <v>0</v>
      </c>
      <c r="DM9" s="15">
        <v>0</v>
      </c>
      <c r="DN9" s="15">
        <v>0</v>
      </c>
      <c r="DO9" s="15">
        <v>15</v>
      </c>
      <c r="DP9" s="15">
        <v>5</v>
      </c>
      <c r="DQ9" s="15" t="s">
        <v>368</v>
      </c>
      <c r="DR9" s="15">
        <v>1</v>
      </c>
      <c r="DS9" s="15">
        <v>0</v>
      </c>
      <c r="DT9" s="15">
        <v>0</v>
      </c>
      <c r="DU9" s="15">
        <v>5</v>
      </c>
      <c r="DV9" s="15">
        <v>0</v>
      </c>
      <c r="DW9" s="15">
        <v>0</v>
      </c>
      <c r="DX9" s="21">
        <f t="shared" si="11"/>
        <v>6</v>
      </c>
      <c r="DY9" s="21">
        <f t="shared" si="12"/>
        <v>0</v>
      </c>
      <c r="DZ9" s="21">
        <f t="shared" si="13"/>
        <v>0</v>
      </c>
      <c r="EA9" s="15">
        <v>0</v>
      </c>
      <c r="EB9" s="15">
        <v>0</v>
      </c>
      <c r="EC9" s="15">
        <v>0</v>
      </c>
      <c r="ED9" s="15">
        <v>2</v>
      </c>
      <c r="EE9" s="15">
        <v>0</v>
      </c>
      <c r="EF9" s="15">
        <v>0</v>
      </c>
      <c r="EG9" s="21">
        <f t="shared" si="14"/>
        <v>2</v>
      </c>
      <c r="EH9" s="21">
        <f t="shared" si="15"/>
        <v>0</v>
      </c>
      <c r="EI9" s="21">
        <f t="shared" si="16"/>
        <v>0</v>
      </c>
      <c r="EJ9" s="21">
        <f t="shared" si="17"/>
        <v>8</v>
      </c>
      <c r="EK9" s="21">
        <f t="shared" si="18"/>
        <v>0</v>
      </c>
      <c r="EL9" s="21">
        <f t="shared" si="19"/>
        <v>0</v>
      </c>
      <c r="EM9" s="15">
        <v>2</v>
      </c>
      <c r="EN9" s="15">
        <v>0</v>
      </c>
      <c r="EO9" s="15">
        <v>1</v>
      </c>
      <c r="EP9" s="15">
        <v>0</v>
      </c>
      <c r="EQ9" s="21">
        <f t="shared" si="20"/>
        <v>3</v>
      </c>
      <c r="ER9" s="21">
        <f t="shared" si="21"/>
        <v>0</v>
      </c>
      <c r="ES9" s="15">
        <v>6</v>
      </c>
      <c r="ET9" s="15">
        <v>0</v>
      </c>
      <c r="EU9" s="15">
        <v>24</v>
      </c>
      <c r="EV9" s="15">
        <v>0</v>
      </c>
      <c r="EW9" s="21">
        <f t="shared" si="22"/>
        <v>30</v>
      </c>
      <c r="EX9" s="21">
        <f t="shared" si="37"/>
        <v>0</v>
      </c>
      <c r="EY9" s="21">
        <f t="shared" si="23"/>
        <v>33</v>
      </c>
      <c r="EZ9" s="21">
        <f t="shared" si="24"/>
        <v>0</v>
      </c>
      <c r="FA9" s="15">
        <v>0</v>
      </c>
      <c r="FB9" s="15">
        <v>0</v>
      </c>
      <c r="FC9" s="21">
        <f t="shared" si="25"/>
        <v>0</v>
      </c>
      <c r="FD9" s="15">
        <v>1</v>
      </c>
      <c r="FE9" s="15">
        <v>2</v>
      </c>
      <c r="FF9" s="15">
        <v>0</v>
      </c>
      <c r="FG9" s="15">
        <v>0</v>
      </c>
      <c r="FH9" s="15">
        <v>0</v>
      </c>
      <c r="FI9" s="15">
        <v>0</v>
      </c>
      <c r="FJ9" s="15">
        <v>29</v>
      </c>
      <c r="FK9" s="15">
        <v>32</v>
      </c>
      <c r="FL9" s="15">
        <v>0</v>
      </c>
      <c r="FM9" s="15">
        <v>0</v>
      </c>
      <c r="FN9" s="15">
        <v>0</v>
      </c>
      <c r="FO9" s="15">
        <v>0</v>
      </c>
      <c r="FP9" s="15">
        <v>0</v>
      </c>
      <c r="FQ9" s="15">
        <v>103</v>
      </c>
      <c r="FR9" s="15">
        <v>0</v>
      </c>
      <c r="FS9" s="21">
        <f t="shared" si="26"/>
        <v>41</v>
      </c>
      <c r="FT9" s="15">
        <v>0</v>
      </c>
      <c r="FU9" s="15">
        <v>0</v>
      </c>
      <c r="FV9" s="15">
        <v>0</v>
      </c>
      <c r="FW9" s="15">
        <v>0</v>
      </c>
      <c r="FX9" s="15">
        <v>0</v>
      </c>
      <c r="FY9" s="15">
        <v>0</v>
      </c>
      <c r="FZ9" s="15">
        <v>0</v>
      </c>
      <c r="GA9" s="15">
        <v>0</v>
      </c>
      <c r="GB9" s="15">
        <v>0</v>
      </c>
      <c r="GC9" s="15">
        <v>0</v>
      </c>
      <c r="GD9" s="15">
        <v>0</v>
      </c>
      <c r="GE9" s="15">
        <v>0</v>
      </c>
      <c r="GF9" s="15">
        <v>0</v>
      </c>
      <c r="GG9" s="15">
        <v>0</v>
      </c>
      <c r="GH9" s="15">
        <v>0</v>
      </c>
      <c r="GI9" s="15">
        <v>0</v>
      </c>
      <c r="GJ9" s="15">
        <v>0</v>
      </c>
      <c r="GK9" s="15">
        <v>0</v>
      </c>
      <c r="GL9" s="15">
        <v>0</v>
      </c>
      <c r="GM9" s="15">
        <v>0</v>
      </c>
      <c r="GN9" s="15">
        <v>0</v>
      </c>
      <c r="GO9" s="15">
        <v>0</v>
      </c>
      <c r="GP9" s="15">
        <v>0</v>
      </c>
      <c r="GQ9" s="15">
        <v>0</v>
      </c>
      <c r="GR9" s="15">
        <v>0</v>
      </c>
      <c r="GS9" s="15">
        <v>0</v>
      </c>
      <c r="GT9" s="15">
        <v>0</v>
      </c>
      <c r="GU9" s="15">
        <v>0</v>
      </c>
      <c r="GV9" s="15">
        <v>0</v>
      </c>
      <c r="GW9" s="15">
        <v>0</v>
      </c>
      <c r="GX9" s="15">
        <v>2</v>
      </c>
      <c r="GY9" s="15" t="s">
        <v>369</v>
      </c>
      <c r="GZ9" s="15" t="s">
        <v>370</v>
      </c>
      <c r="HA9" s="15">
        <v>2</v>
      </c>
      <c r="HB9" s="15" t="s">
        <v>371</v>
      </c>
      <c r="HC9" s="15" t="s">
        <v>372</v>
      </c>
      <c r="HD9" s="15" t="s">
        <v>373</v>
      </c>
      <c r="HE9" s="15">
        <v>1</v>
      </c>
      <c r="HF9" s="15">
        <v>1</v>
      </c>
      <c r="HG9" s="15">
        <v>1</v>
      </c>
      <c r="HH9" s="15">
        <v>0</v>
      </c>
      <c r="HI9" s="15">
        <v>0</v>
      </c>
      <c r="HJ9" s="15">
        <v>3</v>
      </c>
      <c r="HK9" s="15" t="s">
        <v>374</v>
      </c>
      <c r="HL9" s="15" t="s">
        <v>375</v>
      </c>
      <c r="HM9" s="15" t="s">
        <v>376</v>
      </c>
      <c r="HN9" s="15">
        <v>1</v>
      </c>
      <c r="HO9" s="15" t="s">
        <v>377</v>
      </c>
      <c r="HP9" s="15">
        <v>1</v>
      </c>
      <c r="HQ9" s="15" t="s">
        <v>378</v>
      </c>
      <c r="HR9" s="15">
        <v>2</v>
      </c>
      <c r="HS9" s="15" t="s">
        <v>180</v>
      </c>
      <c r="HT9" s="15">
        <v>0</v>
      </c>
      <c r="HU9" s="15">
        <v>0</v>
      </c>
      <c r="HV9" s="15">
        <v>1</v>
      </c>
      <c r="HW9" s="15">
        <v>0</v>
      </c>
      <c r="HX9" s="15">
        <v>0</v>
      </c>
      <c r="HY9" s="15">
        <v>0</v>
      </c>
      <c r="HZ9" s="15">
        <v>19</v>
      </c>
      <c r="IA9" s="15" t="s">
        <v>379</v>
      </c>
      <c r="IB9" s="15">
        <v>0</v>
      </c>
      <c r="IC9" s="15">
        <v>0</v>
      </c>
      <c r="ID9" s="15">
        <v>0</v>
      </c>
      <c r="IE9" s="15">
        <v>0</v>
      </c>
      <c r="IF9" s="15">
        <v>0</v>
      </c>
      <c r="IG9" s="15">
        <v>0</v>
      </c>
      <c r="IH9" s="15" t="s">
        <v>380</v>
      </c>
      <c r="II9" s="15" t="s">
        <v>381</v>
      </c>
      <c r="IJ9" s="23">
        <v>19306</v>
      </c>
      <c r="IK9" s="15">
        <v>138.49</v>
      </c>
      <c r="IL9" s="23">
        <v>12619</v>
      </c>
      <c r="IM9" s="15">
        <v>23.95</v>
      </c>
      <c r="IN9" s="15">
        <v>2</v>
      </c>
      <c r="IO9" s="15">
        <v>0</v>
      </c>
      <c r="IP9" s="15">
        <v>15</v>
      </c>
      <c r="IQ9" s="15">
        <v>2</v>
      </c>
      <c r="IR9" s="15">
        <v>13</v>
      </c>
      <c r="IS9" s="15">
        <v>15</v>
      </c>
      <c r="IT9" s="15">
        <v>0</v>
      </c>
      <c r="IU9" s="24">
        <v>0.1333</v>
      </c>
      <c r="IV9" s="24">
        <v>4.6300000000000001E-2</v>
      </c>
      <c r="IW9" s="22">
        <v>1</v>
      </c>
      <c r="IX9" s="22">
        <v>1</v>
      </c>
      <c r="IY9" s="45">
        <v>19393</v>
      </c>
      <c r="IZ9" s="7">
        <v>138.56655699999999</v>
      </c>
      <c r="JA9" s="45">
        <v>12739</v>
      </c>
      <c r="JB9" s="7">
        <v>23.953144000000002</v>
      </c>
      <c r="JC9" s="45">
        <v>2</v>
      </c>
      <c r="JD9" s="45">
        <v>1</v>
      </c>
      <c r="JE9" s="45">
        <v>15</v>
      </c>
      <c r="JF9" s="45">
        <v>2</v>
      </c>
      <c r="JG9" s="45">
        <v>10</v>
      </c>
      <c r="JH9" s="45">
        <v>12</v>
      </c>
      <c r="JI9" s="45">
        <v>0</v>
      </c>
      <c r="JJ9" s="45">
        <v>13.333333333333334</v>
      </c>
      <c r="JK9" s="45">
        <v>4.6291111931142233</v>
      </c>
      <c r="JL9" s="45">
        <v>80</v>
      </c>
      <c r="JM9" s="45">
        <v>76.170688140862154</v>
      </c>
      <c r="JN9" s="33">
        <f t="shared" si="27"/>
        <v>68.333333333333343</v>
      </c>
      <c r="JO9" s="29">
        <v>0</v>
      </c>
      <c r="JP9" s="35">
        <v>2</v>
      </c>
      <c r="JQ9" s="32">
        <f t="shared" si="28"/>
        <v>2</v>
      </c>
      <c r="JR9" s="34">
        <f t="shared" si="29"/>
        <v>0</v>
      </c>
      <c r="JS9" s="36">
        <f t="shared" si="30"/>
        <v>12</v>
      </c>
      <c r="JT9" s="38">
        <v>73.904701262080138</v>
      </c>
      <c r="JU9" s="38">
        <f t="shared" si="31"/>
        <v>76.170688140862154</v>
      </c>
      <c r="JV9" s="40">
        <f t="shared" si="32"/>
        <v>2.2659868787820159</v>
      </c>
      <c r="JW9" s="36">
        <f t="shared" si="33"/>
        <v>15</v>
      </c>
      <c r="JX9" s="37">
        <v>5</v>
      </c>
      <c r="JY9" s="35">
        <v>1</v>
      </c>
      <c r="JZ9" s="51">
        <f t="shared" si="34"/>
        <v>20.5</v>
      </c>
      <c r="KA9" s="35">
        <f t="shared" si="35"/>
        <v>0</v>
      </c>
      <c r="KB9" s="50">
        <f t="shared" si="36"/>
        <v>0</v>
      </c>
    </row>
    <row r="10" spans="1:288" s="8" customFormat="1" ht="114.75" x14ac:dyDescent="0.25">
      <c r="A10" s="4">
        <v>5207</v>
      </c>
      <c r="B10" s="15" t="s">
        <v>247</v>
      </c>
      <c r="C10" s="15" t="s">
        <v>382</v>
      </c>
      <c r="D10" s="15" t="s">
        <v>239</v>
      </c>
      <c r="E10" s="20">
        <v>18</v>
      </c>
      <c r="F10" s="15" t="s">
        <v>383</v>
      </c>
      <c r="G10" s="15">
        <v>50601</v>
      </c>
      <c r="H10" s="15" t="s">
        <v>582</v>
      </c>
      <c r="I10" s="15" t="s">
        <v>384</v>
      </c>
      <c r="J10" s="15" t="s">
        <v>385</v>
      </c>
      <c r="K10" s="15" t="s">
        <v>386</v>
      </c>
      <c r="L10" s="15" t="s">
        <v>387</v>
      </c>
      <c r="M10" s="15" t="s">
        <v>209</v>
      </c>
      <c r="N10" s="15">
        <v>493545150</v>
      </c>
      <c r="O10" s="15" t="s">
        <v>388</v>
      </c>
      <c r="P10" s="15" t="s">
        <v>389</v>
      </c>
      <c r="Q10" s="15"/>
      <c r="R10" s="15"/>
      <c r="S10" s="15"/>
      <c r="T10" s="15"/>
      <c r="U10" s="15"/>
      <c r="V10" s="15"/>
      <c r="W10" s="15"/>
      <c r="X10" s="15"/>
      <c r="Y10" s="15"/>
      <c r="Z10" s="15"/>
      <c r="AA10" s="15"/>
      <c r="AB10" s="15"/>
      <c r="AC10" s="15"/>
      <c r="AD10" s="15"/>
      <c r="AE10" s="15"/>
      <c r="AF10" s="15"/>
      <c r="AG10" s="25" t="s">
        <v>623</v>
      </c>
      <c r="AH10" s="15">
        <v>4</v>
      </c>
      <c r="AI10" s="15">
        <v>2</v>
      </c>
      <c r="AJ10" s="21">
        <f t="shared" si="0"/>
        <v>6</v>
      </c>
      <c r="AK10" s="15">
        <v>0</v>
      </c>
      <c r="AL10" s="21">
        <f t="shared" si="1"/>
        <v>6</v>
      </c>
      <c r="AM10" s="15">
        <v>0</v>
      </c>
      <c r="AN10" s="25">
        <v>0</v>
      </c>
      <c r="AO10" s="15">
        <v>0</v>
      </c>
      <c r="AP10" s="25">
        <v>0</v>
      </c>
      <c r="AQ10" s="21">
        <f t="shared" si="2"/>
        <v>0</v>
      </c>
      <c r="AR10" s="25">
        <f t="shared" si="3"/>
        <v>0</v>
      </c>
      <c r="AS10" s="15">
        <v>0</v>
      </c>
      <c r="AT10" s="25">
        <v>0</v>
      </c>
      <c r="AU10" s="21">
        <f t="shared" si="4"/>
        <v>0</v>
      </c>
      <c r="AV10" s="25">
        <f t="shared" si="5"/>
        <v>0</v>
      </c>
      <c r="AW10" s="15">
        <v>0</v>
      </c>
      <c r="AX10" s="15">
        <v>2</v>
      </c>
      <c r="AY10" s="15">
        <v>0</v>
      </c>
      <c r="AZ10" s="15">
        <v>2</v>
      </c>
      <c r="BA10" s="21">
        <f t="shared" si="6"/>
        <v>4</v>
      </c>
      <c r="BB10" s="15">
        <v>0</v>
      </c>
      <c r="BC10" s="15">
        <v>1</v>
      </c>
      <c r="BD10" s="15">
        <v>1</v>
      </c>
      <c r="BE10" s="15">
        <v>0</v>
      </c>
      <c r="BF10" s="15">
        <v>4</v>
      </c>
      <c r="BG10" s="15">
        <v>0</v>
      </c>
      <c r="BH10" s="15">
        <v>0</v>
      </c>
      <c r="BI10" s="15">
        <v>1</v>
      </c>
      <c r="BJ10" s="15">
        <v>0</v>
      </c>
      <c r="BK10" s="15">
        <v>5</v>
      </c>
      <c r="BL10" s="15">
        <v>0</v>
      </c>
      <c r="BM10" s="15">
        <v>0</v>
      </c>
      <c r="BN10" s="15">
        <v>2</v>
      </c>
      <c r="BO10" s="15">
        <v>3</v>
      </c>
      <c r="BP10" s="15">
        <v>1</v>
      </c>
      <c r="BQ10" s="15">
        <v>0</v>
      </c>
      <c r="BR10" s="15">
        <v>1</v>
      </c>
      <c r="BS10" s="15">
        <v>0</v>
      </c>
      <c r="BT10" s="15">
        <v>3</v>
      </c>
      <c r="BU10" s="15">
        <v>1</v>
      </c>
      <c r="BV10" s="15">
        <v>1</v>
      </c>
      <c r="BW10" s="15">
        <v>1</v>
      </c>
      <c r="BX10" s="15">
        <v>1</v>
      </c>
      <c r="BY10" s="15">
        <v>1</v>
      </c>
      <c r="BZ10" s="15">
        <v>1</v>
      </c>
      <c r="CA10" s="15">
        <v>1</v>
      </c>
      <c r="CB10" s="15">
        <v>1</v>
      </c>
      <c r="CC10" s="15">
        <v>0</v>
      </c>
      <c r="CD10" s="15">
        <v>1</v>
      </c>
      <c r="CE10" s="15">
        <v>0.2</v>
      </c>
      <c r="CF10" s="15">
        <v>1.5</v>
      </c>
      <c r="CG10" s="15">
        <v>0.4</v>
      </c>
      <c r="CH10" s="15">
        <v>1</v>
      </c>
      <c r="CI10" s="15">
        <v>0.1</v>
      </c>
      <c r="CJ10" s="15"/>
      <c r="CK10" s="15"/>
      <c r="CL10" s="15">
        <v>0</v>
      </c>
      <c r="CM10" s="15">
        <v>0</v>
      </c>
      <c r="CN10" s="15">
        <v>0</v>
      </c>
      <c r="CO10" s="15">
        <v>1</v>
      </c>
      <c r="CP10" s="15">
        <v>3</v>
      </c>
      <c r="CQ10" s="15">
        <v>0</v>
      </c>
      <c r="CR10" s="15"/>
      <c r="CS10" s="15">
        <v>0.2</v>
      </c>
      <c r="CT10" s="15">
        <v>0</v>
      </c>
      <c r="CU10" s="15">
        <v>0</v>
      </c>
      <c r="CV10" s="15">
        <v>1.5</v>
      </c>
      <c r="CW10" s="15">
        <v>0</v>
      </c>
      <c r="CX10" s="15"/>
      <c r="CY10" s="25">
        <f t="shared" si="7"/>
        <v>5.7</v>
      </c>
      <c r="CZ10" s="25">
        <f t="shared" si="8"/>
        <v>3</v>
      </c>
      <c r="DA10" s="25">
        <f t="shared" si="9"/>
        <v>8.6999999999999993</v>
      </c>
      <c r="DB10" s="25">
        <f t="shared" si="10"/>
        <v>8.9</v>
      </c>
      <c r="DC10" s="15">
        <v>1</v>
      </c>
      <c r="DD10" s="15">
        <v>2</v>
      </c>
      <c r="DE10" s="15"/>
      <c r="DF10" s="15">
        <v>0</v>
      </c>
      <c r="DG10" s="15">
        <v>0</v>
      </c>
      <c r="DH10" s="15">
        <v>0</v>
      </c>
      <c r="DI10" s="15" t="s">
        <v>390</v>
      </c>
      <c r="DJ10" s="15" t="s">
        <v>588</v>
      </c>
      <c r="DK10" s="15" t="s">
        <v>391</v>
      </c>
      <c r="DL10" s="15">
        <v>0</v>
      </c>
      <c r="DM10" s="15">
        <v>0</v>
      </c>
      <c r="DN10" s="15">
        <v>0</v>
      </c>
      <c r="DO10" s="15">
        <v>2</v>
      </c>
      <c r="DP10" s="15">
        <v>0</v>
      </c>
      <c r="DQ10" s="15" t="s">
        <v>392</v>
      </c>
      <c r="DR10" s="15">
        <v>0</v>
      </c>
      <c r="DS10" s="15">
        <v>0</v>
      </c>
      <c r="DT10" s="15">
        <v>1</v>
      </c>
      <c r="DU10" s="15">
        <v>2</v>
      </c>
      <c r="DV10" s="15">
        <v>0</v>
      </c>
      <c r="DW10" s="15">
        <v>0</v>
      </c>
      <c r="DX10" s="21">
        <f t="shared" si="11"/>
        <v>2</v>
      </c>
      <c r="DY10" s="21">
        <f t="shared" si="12"/>
        <v>0</v>
      </c>
      <c r="DZ10" s="21">
        <f t="shared" si="13"/>
        <v>1</v>
      </c>
      <c r="EA10" s="15">
        <v>1</v>
      </c>
      <c r="EB10" s="15">
        <v>3</v>
      </c>
      <c r="EC10" s="15">
        <v>3</v>
      </c>
      <c r="ED10" s="15">
        <v>16</v>
      </c>
      <c r="EE10" s="15">
        <v>0</v>
      </c>
      <c r="EF10" s="15">
        <v>4</v>
      </c>
      <c r="EG10" s="21">
        <f t="shared" si="14"/>
        <v>17</v>
      </c>
      <c r="EH10" s="21">
        <f t="shared" si="15"/>
        <v>3</v>
      </c>
      <c r="EI10" s="21">
        <f t="shared" si="16"/>
        <v>7</v>
      </c>
      <c r="EJ10" s="21">
        <f t="shared" si="17"/>
        <v>19</v>
      </c>
      <c r="EK10" s="21">
        <f t="shared" si="18"/>
        <v>3</v>
      </c>
      <c r="EL10" s="21">
        <f t="shared" si="19"/>
        <v>8</v>
      </c>
      <c r="EM10" s="15">
        <v>0</v>
      </c>
      <c r="EN10" s="15">
        <v>0</v>
      </c>
      <c r="EO10" s="15">
        <v>7</v>
      </c>
      <c r="EP10" s="15">
        <v>0</v>
      </c>
      <c r="EQ10" s="21">
        <f t="shared" si="20"/>
        <v>7</v>
      </c>
      <c r="ER10" s="21">
        <f t="shared" si="21"/>
        <v>0</v>
      </c>
      <c r="ES10" s="15">
        <v>7</v>
      </c>
      <c r="ET10" s="15">
        <v>3</v>
      </c>
      <c r="EU10" s="15">
        <v>21</v>
      </c>
      <c r="EV10" s="15">
        <v>0</v>
      </c>
      <c r="EW10" s="21">
        <f t="shared" si="22"/>
        <v>28</v>
      </c>
      <c r="EX10" s="21">
        <f t="shared" si="37"/>
        <v>1</v>
      </c>
      <c r="EY10" s="21">
        <f t="shared" si="23"/>
        <v>35</v>
      </c>
      <c r="EZ10" s="21">
        <f t="shared" si="24"/>
        <v>1</v>
      </c>
      <c r="FA10" s="15">
        <v>0</v>
      </c>
      <c r="FB10" s="15">
        <v>0</v>
      </c>
      <c r="FC10" s="21">
        <f t="shared" si="25"/>
        <v>0</v>
      </c>
      <c r="FD10" s="15">
        <v>4</v>
      </c>
      <c r="FE10" s="15">
        <v>5</v>
      </c>
      <c r="FF10" s="15">
        <v>0</v>
      </c>
      <c r="FG10" s="15">
        <v>0</v>
      </c>
      <c r="FH10" s="15">
        <v>1</v>
      </c>
      <c r="FI10" s="15">
        <v>0</v>
      </c>
      <c r="FJ10" s="15">
        <v>5</v>
      </c>
      <c r="FK10" s="15">
        <v>3</v>
      </c>
      <c r="FL10" s="15">
        <v>5</v>
      </c>
      <c r="FM10" s="15">
        <v>1</v>
      </c>
      <c r="FN10" s="15">
        <v>0</v>
      </c>
      <c r="FO10" s="15">
        <v>1</v>
      </c>
      <c r="FP10" s="15">
        <v>1</v>
      </c>
      <c r="FQ10" s="15">
        <v>20</v>
      </c>
      <c r="FR10" s="15">
        <v>145</v>
      </c>
      <c r="FS10" s="21">
        <f t="shared" si="26"/>
        <v>58</v>
      </c>
      <c r="FT10" s="15">
        <v>0</v>
      </c>
      <c r="FU10" s="15">
        <v>0</v>
      </c>
      <c r="FV10" s="15">
        <v>0</v>
      </c>
      <c r="FW10" s="15">
        <v>0</v>
      </c>
      <c r="FX10" s="15">
        <v>0</v>
      </c>
      <c r="FY10" s="15">
        <v>0</v>
      </c>
      <c r="FZ10" s="15">
        <v>0</v>
      </c>
      <c r="GA10" s="15">
        <v>0</v>
      </c>
      <c r="GB10" s="15">
        <v>0</v>
      </c>
      <c r="GC10" s="15">
        <v>0</v>
      </c>
      <c r="GD10" s="15">
        <v>0</v>
      </c>
      <c r="GE10" s="15">
        <v>0</v>
      </c>
      <c r="GF10" s="15">
        <v>0</v>
      </c>
      <c r="GG10" s="15">
        <v>0</v>
      </c>
      <c r="GH10" s="15">
        <v>0</v>
      </c>
      <c r="GI10" s="15">
        <v>0</v>
      </c>
      <c r="GJ10" s="15">
        <v>0</v>
      </c>
      <c r="GK10" s="15">
        <v>0</v>
      </c>
      <c r="GL10" s="15">
        <v>0</v>
      </c>
      <c r="GM10" s="15">
        <v>0</v>
      </c>
      <c r="GN10" s="15">
        <v>1</v>
      </c>
      <c r="GO10" s="15">
        <v>1</v>
      </c>
      <c r="GP10" s="15">
        <v>0</v>
      </c>
      <c r="GQ10" s="15">
        <v>0</v>
      </c>
      <c r="GR10" s="15">
        <v>0</v>
      </c>
      <c r="GS10" s="15">
        <v>0</v>
      </c>
      <c r="GT10" s="15">
        <v>0</v>
      </c>
      <c r="GU10" s="15">
        <v>0</v>
      </c>
      <c r="GV10" s="15">
        <v>0</v>
      </c>
      <c r="GW10" s="15">
        <v>0</v>
      </c>
      <c r="GX10" s="15">
        <v>3</v>
      </c>
      <c r="GY10" s="15" t="s">
        <v>393</v>
      </c>
      <c r="GZ10" s="15">
        <v>0</v>
      </c>
      <c r="HA10" s="15">
        <v>5</v>
      </c>
      <c r="HB10" s="15" t="s">
        <v>394</v>
      </c>
      <c r="HC10" s="15" t="s">
        <v>395</v>
      </c>
      <c r="HD10" s="15" t="s">
        <v>396</v>
      </c>
      <c r="HE10" s="15">
        <v>1</v>
      </c>
      <c r="HF10" s="15">
        <v>1</v>
      </c>
      <c r="HG10" s="15">
        <v>1</v>
      </c>
      <c r="HH10" s="15"/>
      <c r="HI10" s="15">
        <v>0</v>
      </c>
      <c r="HJ10" s="15">
        <v>4</v>
      </c>
      <c r="HK10" s="15">
        <v>0</v>
      </c>
      <c r="HL10" s="15" t="s">
        <v>397</v>
      </c>
      <c r="HM10" s="15" t="s">
        <v>398</v>
      </c>
      <c r="HN10" s="15">
        <v>2</v>
      </c>
      <c r="HO10" s="15">
        <v>0</v>
      </c>
      <c r="HP10" s="15">
        <v>1</v>
      </c>
      <c r="HQ10" s="15" t="s">
        <v>399</v>
      </c>
      <c r="HR10" s="15">
        <v>4</v>
      </c>
      <c r="HS10" s="15"/>
      <c r="HT10" s="15">
        <v>1</v>
      </c>
      <c r="HU10" s="15">
        <v>1</v>
      </c>
      <c r="HV10" s="15">
        <v>1</v>
      </c>
      <c r="HW10" s="15">
        <v>0</v>
      </c>
      <c r="HX10" s="15">
        <v>0</v>
      </c>
      <c r="HY10" s="15">
        <v>0</v>
      </c>
      <c r="HZ10" s="15">
        <v>1</v>
      </c>
      <c r="IA10" s="15" t="s">
        <v>400</v>
      </c>
      <c r="IB10" s="15">
        <v>2</v>
      </c>
      <c r="IC10" s="15">
        <v>5</v>
      </c>
      <c r="ID10" s="15">
        <v>2</v>
      </c>
      <c r="IE10" s="15">
        <v>0</v>
      </c>
      <c r="IF10" s="15">
        <v>0</v>
      </c>
      <c r="IG10" s="15">
        <v>0</v>
      </c>
      <c r="IH10" s="15" t="s">
        <v>401</v>
      </c>
      <c r="II10" s="15" t="s">
        <v>402</v>
      </c>
      <c r="IJ10" s="15">
        <v>47961</v>
      </c>
      <c r="IK10" s="15">
        <v>596.83000000000004</v>
      </c>
      <c r="IL10" s="15">
        <v>16792</v>
      </c>
      <c r="IM10" s="15">
        <v>24.95</v>
      </c>
      <c r="IN10" s="15">
        <v>5</v>
      </c>
      <c r="IO10" s="15">
        <v>4</v>
      </c>
      <c r="IP10" s="15">
        <v>77</v>
      </c>
      <c r="IQ10" s="15">
        <v>9</v>
      </c>
      <c r="IR10" s="15">
        <v>46</v>
      </c>
      <c r="IS10" s="15">
        <v>55</v>
      </c>
      <c r="IT10" s="15">
        <v>0</v>
      </c>
      <c r="IU10" s="24">
        <v>0.1169</v>
      </c>
      <c r="IV10" s="15">
        <v>110.73</v>
      </c>
      <c r="IW10" s="24">
        <v>0.71430000000000005</v>
      </c>
      <c r="IX10" s="15">
        <v>474.7</v>
      </c>
      <c r="IY10" s="45">
        <v>47839</v>
      </c>
      <c r="IZ10" s="7">
        <v>596.67625399999986</v>
      </c>
      <c r="JA10" s="45">
        <v>16888</v>
      </c>
      <c r="JB10" s="7">
        <v>24.951743</v>
      </c>
      <c r="JC10" s="45">
        <v>6</v>
      </c>
      <c r="JD10" s="45">
        <v>4</v>
      </c>
      <c r="JE10" s="45">
        <v>77</v>
      </c>
      <c r="JF10" s="45">
        <v>6</v>
      </c>
      <c r="JG10" s="45">
        <v>41</v>
      </c>
      <c r="JH10" s="45">
        <v>47</v>
      </c>
      <c r="JI10" s="45">
        <v>0</v>
      </c>
      <c r="JJ10" s="45">
        <v>7.7922077922077921</v>
      </c>
      <c r="JK10" s="45">
        <v>11.238238416640597</v>
      </c>
      <c r="JL10" s="45">
        <v>61.038961038961034</v>
      </c>
      <c r="JM10" s="45">
        <v>70.203899885715941</v>
      </c>
      <c r="JN10" s="33">
        <f t="shared" si="27"/>
        <v>38.666666666666664</v>
      </c>
      <c r="JO10" s="29">
        <f>EL10/CG10</f>
        <v>20</v>
      </c>
      <c r="JP10" s="35">
        <v>2</v>
      </c>
      <c r="JQ10" s="32">
        <f t="shared" si="28"/>
        <v>6</v>
      </c>
      <c r="JR10" s="34">
        <f t="shared" si="29"/>
        <v>4</v>
      </c>
      <c r="JS10" s="36">
        <f t="shared" si="30"/>
        <v>47</v>
      </c>
      <c r="JT10" s="38">
        <v>70.203899885715941</v>
      </c>
      <c r="JU10" s="38">
        <f t="shared" si="31"/>
        <v>70.203899885715941</v>
      </c>
      <c r="JV10" s="40">
        <f t="shared" si="32"/>
        <v>0</v>
      </c>
      <c r="JW10" s="36">
        <f t="shared" si="33"/>
        <v>77</v>
      </c>
      <c r="JX10" s="37">
        <v>1</v>
      </c>
      <c r="JY10" s="35">
        <v>5</v>
      </c>
      <c r="JZ10" s="52">
        <v>-1</v>
      </c>
      <c r="KA10" s="35">
        <f t="shared" si="35"/>
        <v>7</v>
      </c>
      <c r="KB10" s="50">
        <f t="shared" si="36"/>
        <v>100</v>
      </c>
    </row>
    <row r="11" spans="1:288" s="8" customFormat="1" ht="114.75" x14ac:dyDescent="0.25">
      <c r="A11" s="4">
        <v>5208</v>
      </c>
      <c r="B11" s="15" t="s">
        <v>247</v>
      </c>
      <c r="C11" s="15" t="s">
        <v>403</v>
      </c>
      <c r="D11" s="15" t="s">
        <v>222</v>
      </c>
      <c r="E11" s="20">
        <v>38</v>
      </c>
      <c r="F11" s="15" t="s">
        <v>404</v>
      </c>
      <c r="G11" s="15">
        <v>51741</v>
      </c>
      <c r="H11" s="15" t="s">
        <v>405</v>
      </c>
      <c r="I11" s="15" t="s">
        <v>406</v>
      </c>
      <c r="J11" s="15" t="s">
        <v>407</v>
      </c>
      <c r="K11" s="15" t="s">
        <v>408</v>
      </c>
      <c r="L11" s="15" t="s">
        <v>210</v>
      </c>
      <c r="M11" s="15"/>
      <c r="N11" s="15">
        <v>724277859</v>
      </c>
      <c r="O11" s="15" t="s">
        <v>409</v>
      </c>
      <c r="P11" s="15"/>
      <c r="Q11" s="15"/>
      <c r="R11" s="15"/>
      <c r="S11" s="15"/>
      <c r="T11" s="15"/>
      <c r="U11" s="15"/>
      <c r="V11" s="15"/>
      <c r="W11" s="15"/>
      <c r="X11" s="15"/>
      <c r="Y11" s="15"/>
      <c r="Z11" s="15"/>
      <c r="AA11" s="15"/>
      <c r="AB11" s="15"/>
      <c r="AC11" s="15"/>
      <c r="AD11" s="15"/>
      <c r="AE11" s="15"/>
      <c r="AF11" s="15"/>
      <c r="AG11" s="21" t="s">
        <v>622</v>
      </c>
      <c r="AH11" s="15">
        <v>2</v>
      </c>
      <c r="AI11" s="15">
        <v>0</v>
      </c>
      <c r="AJ11" s="21">
        <f t="shared" si="0"/>
        <v>2</v>
      </c>
      <c r="AK11" s="15">
        <v>0</v>
      </c>
      <c r="AL11" s="21">
        <f t="shared" si="1"/>
        <v>2</v>
      </c>
      <c r="AM11" s="15">
        <v>3</v>
      </c>
      <c r="AN11" s="15">
        <v>2</v>
      </c>
      <c r="AO11" s="15">
        <v>0</v>
      </c>
      <c r="AP11" s="15">
        <v>0</v>
      </c>
      <c r="AQ11" s="21">
        <f t="shared" si="2"/>
        <v>3</v>
      </c>
      <c r="AR11" s="21">
        <f t="shared" si="3"/>
        <v>2</v>
      </c>
      <c r="AS11" s="15">
        <v>0</v>
      </c>
      <c r="AT11" s="15">
        <v>0</v>
      </c>
      <c r="AU11" s="21">
        <f t="shared" si="4"/>
        <v>3</v>
      </c>
      <c r="AV11" s="21">
        <f t="shared" si="5"/>
        <v>2</v>
      </c>
      <c r="AW11" s="15">
        <v>1</v>
      </c>
      <c r="AX11" s="15">
        <v>0</v>
      </c>
      <c r="AY11" s="15">
        <v>0</v>
      </c>
      <c r="AZ11" s="15">
        <v>1</v>
      </c>
      <c r="BA11" s="21">
        <f t="shared" si="6"/>
        <v>2</v>
      </c>
      <c r="BB11" s="15">
        <v>0</v>
      </c>
      <c r="BC11" s="15">
        <v>0</v>
      </c>
      <c r="BD11" s="15">
        <v>0</v>
      </c>
      <c r="BE11" s="15">
        <v>0</v>
      </c>
      <c r="BF11" s="15">
        <v>2</v>
      </c>
      <c r="BG11" s="15">
        <v>0</v>
      </c>
      <c r="BH11" s="15">
        <v>0</v>
      </c>
      <c r="BI11" s="15">
        <v>1</v>
      </c>
      <c r="BJ11" s="15">
        <v>1</v>
      </c>
      <c r="BK11" s="15">
        <v>0</v>
      </c>
      <c r="BL11" s="15">
        <v>0</v>
      </c>
      <c r="BM11" s="15">
        <v>0</v>
      </c>
      <c r="BN11" s="15">
        <v>0</v>
      </c>
      <c r="BO11" s="15">
        <v>1</v>
      </c>
      <c r="BP11" s="15">
        <v>1</v>
      </c>
      <c r="BQ11" s="15">
        <v>0</v>
      </c>
      <c r="BR11" s="15">
        <v>1</v>
      </c>
      <c r="BS11" s="15">
        <v>0</v>
      </c>
      <c r="BT11" s="15">
        <v>1</v>
      </c>
      <c r="BU11" s="15">
        <v>1</v>
      </c>
      <c r="BV11" s="15">
        <v>0</v>
      </c>
      <c r="BW11" s="15">
        <v>1</v>
      </c>
      <c r="BX11" s="15">
        <v>0</v>
      </c>
      <c r="BY11" s="15">
        <v>0</v>
      </c>
      <c r="BZ11" s="15">
        <v>0</v>
      </c>
      <c r="CA11" s="15">
        <v>1</v>
      </c>
      <c r="CB11" s="15">
        <v>1</v>
      </c>
      <c r="CC11" s="15">
        <v>1</v>
      </c>
      <c r="CD11" s="15">
        <v>1</v>
      </c>
      <c r="CE11" s="15">
        <v>0.8</v>
      </c>
      <c r="CF11" s="15">
        <v>1</v>
      </c>
      <c r="CG11" s="15">
        <v>0</v>
      </c>
      <c r="CH11" s="15">
        <v>0.2</v>
      </c>
      <c r="CI11" s="15">
        <v>0</v>
      </c>
      <c r="CJ11" s="15">
        <v>0</v>
      </c>
      <c r="CK11" s="15">
        <v>0</v>
      </c>
      <c r="CL11" s="15">
        <v>0</v>
      </c>
      <c r="CM11" s="15">
        <v>0</v>
      </c>
      <c r="CN11" s="15">
        <v>0</v>
      </c>
      <c r="CO11" s="15">
        <v>0</v>
      </c>
      <c r="CP11" s="15">
        <v>0</v>
      </c>
      <c r="CQ11" s="15">
        <v>0</v>
      </c>
      <c r="CR11" s="15"/>
      <c r="CS11" s="15">
        <v>0</v>
      </c>
      <c r="CT11" s="15">
        <v>0</v>
      </c>
      <c r="CU11" s="15">
        <v>0</v>
      </c>
      <c r="CV11" s="15">
        <v>0</v>
      </c>
      <c r="CW11" s="15">
        <v>0</v>
      </c>
      <c r="CX11" s="15"/>
      <c r="CY11" s="21">
        <f t="shared" si="7"/>
        <v>2</v>
      </c>
      <c r="CZ11" s="21">
        <f t="shared" si="8"/>
        <v>0</v>
      </c>
      <c r="DA11" s="21">
        <f t="shared" si="9"/>
        <v>2</v>
      </c>
      <c r="DB11" s="21">
        <f t="shared" si="10"/>
        <v>2</v>
      </c>
      <c r="DC11" s="15">
        <v>1</v>
      </c>
      <c r="DD11" s="15">
        <v>4</v>
      </c>
      <c r="DE11" s="15" t="s">
        <v>410</v>
      </c>
      <c r="DF11" s="15">
        <v>1</v>
      </c>
      <c r="DG11" s="15">
        <v>4</v>
      </c>
      <c r="DH11" s="15" t="s">
        <v>411</v>
      </c>
      <c r="DI11" s="15" t="s">
        <v>412</v>
      </c>
      <c r="DJ11" s="15" t="s">
        <v>588</v>
      </c>
      <c r="DK11" s="15" t="s">
        <v>413</v>
      </c>
      <c r="DL11" s="15">
        <v>0</v>
      </c>
      <c r="DM11" s="15">
        <v>0</v>
      </c>
      <c r="DN11" s="15"/>
      <c r="DO11" s="15">
        <v>0</v>
      </c>
      <c r="DP11" s="15">
        <v>0</v>
      </c>
      <c r="DQ11" s="15"/>
      <c r="DR11" s="15">
        <v>0</v>
      </c>
      <c r="DS11" s="15">
        <v>0</v>
      </c>
      <c r="DT11" s="15">
        <v>0</v>
      </c>
      <c r="DU11" s="15">
        <v>8</v>
      </c>
      <c r="DV11" s="15">
        <v>0</v>
      </c>
      <c r="DW11" s="15">
        <v>0</v>
      </c>
      <c r="DX11" s="21">
        <f t="shared" si="11"/>
        <v>8</v>
      </c>
      <c r="DY11" s="21">
        <f t="shared" si="12"/>
        <v>0</v>
      </c>
      <c r="DZ11" s="21">
        <f t="shared" si="13"/>
        <v>0</v>
      </c>
      <c r="EA11" s="15">
        <v>1</v>
      </c>
      <c r="EB11" s="15">
        <v>0</v>
      </c>
      <c r="EC11" s="15">
        <v>4</v>
      </c>
      <c r="ED11" s="15">
        <v>8</v>
      </c>
      <c r="EE11" s="15">
        <v>0</v>
      </c>
      <c r="EF11" s="15">
        <v>1</v>
      </c>
      <c r="EG11" s="21">
        <f t="shared" si="14"/>
        <v>9</v>
      </c>
      <c r="EH11" s="21">
        <f t="shared" si="15"/>
        <v>0</v>
      </c>
      <c r="EI11" s="21">
        <f t="shared" si="16"/>
        <v>5</v>
      </c>
      <c r="EJ11" s="21">
        <f t="shared" si="17"/>
        <v>17</v>
      </c>
      <c r="EK11" s="21">
        <f t="shared" si="18"/>
        <v>0</v>
      </c>
      <c r="EL11" s="21">
        <f t="shared" si="19"/>
        <v>5</v>
      </c>
      <c r="EM11" s="15">
        <v>0</v>
      </c>
      <c r="EN11" s="15">
        <v>0</v>
      </c>
      <c r="EO11" s="15">
        <v>3</v>
      </c>
      <c r="EP11" s="15">
        <v>0</v>
      </c>
      <c r="EQ11" s="21">
        <f t="shared" si="20"/>
        <v>3</v>
      </c>
      <c r="ER11" s="21">
        <f t="shared" si="21"/>
        <v>0</v>
      </c>
      <c r="ES11" s="15">
        <v>0</v>
      </c>
      <c r="ET11" s="15">
        <v>0</v>
      </c>
      <c r="EU11" s="15">
        <v>20</v>
      </c>
      <c r="EV11" s="15">
        <v>0</v>
      </c>
      <c r="EW11" s="21">
        <f t="shared" si="22"/>
        <v>20</v>
      </c>
      <c r="EX11" s="21">
        <f t="shared" si="37"/>
        <v>0</v>
      </c>
      <c r="EY11" s="21">
        <f t="shared" si="23"/>
        <v>23</v>
      </c>
      <c r="EZ11" s="21">
        <f t="shared" si="24"/>
        <v>0</v>
      </c>
      <c r="FA11" s="15">
        <v>0</v>
      </c>
      <c r="FB11" s="15">
        <v>2</v>
      </c>
      <c r="FC11" s="21">
        <f t="shared" si="25"/>
        <v>2</v>
      </c>
      <c r="FD11" s="15">
        <v>1</v>
      </c>
      <c r="FE11" s="15">
        <v>2</v>
      </c>
      <c r="FF11" s="15">
        <v>0</v>
      </c>
      <c r="FG11" s="15">
        <v>0</v>
      </c>
      <c r="FH11" s="15">
        <v>0</v>
      </c>
      <c r="FI11" s="15">
        <v>0</v>
      </c>
      <c r="FJ11" s="15">
        <v>34</v>
      </c>
      <c r="FK11" s="15">
        <v>0</v>
      </c>
      <c r="FL11" s="15">
        <v>0</v>
      </c>
      <c r="FM11" s="15">
        <v>0</v>
      </c>
      <c r="FN11" s="15">
        <v>0</v>
      </c>
      <c r="FO11" s="15">
        <v>0</v>
      </c>
      <c r="FP11" s="15">
        <v>0</v>
      </c>
      <c r="FQ11" s="15">
        <v>70</v>
      </c>
      <c r="FR11" s="15">
        <v>0</v>
      </c>
      <c r="FS11" s="21">
        <f t="shared" si="26"/>
        <v>42</v>
      </c>
      <c r="FT11" s="15">
        <v>0</v>
      </c>
      <c r="FU11" s="15">
        <v>0</v>
      </c>
      <c r="FV11" s="15">
        <v>0</v>
      </c>
      <c r="FW11" s="15">
        <v>0</v>
      </c>
      <c r="FX11" s="15">
        <v>0</v>
      </c>
      <c r="FY11" s="15">
        <v>0</v>
      </c>
      <c r="FZ11" s="15">
        <v>0</v>
      </c>
      <c r="GA11" s="15">
        <v>0</v>
      </c>
      <c r="GB11" s="15">
        <v>0</v>
      </c>
      <c r="GC11" s="15">
        <v>0</v>
      </c>
      <c r="GD11" s="15">
        <v>0</v>
      </c>
      <c r="GE11" s="15">
        <v>0</v>
      </c>
      <c r="GF11" s="15">
        <v>0</v>
      </c>
      <c r="GG11" s="15">
        <v>0</v>
      </c>
      <c r="GH11" s="15">
        <v>0</v>
      </c>
      <c r="GI11" s="15">
        <v>0</v>
      </c>
      <c r="GJ11" s="15">
        <v>0</v>
      </c>
      <c r="GK11" s="15">
        <v>0</v>
      </c>
      <c r="GL11" s="15">
        <v>0</v>
      </c>
      <c r="GM11" s="15">
        <v>0</v>
      </c>
      <c r="GN11" s="15">
        <v>0</v>
      </c>
      <c r="GO11" s="15">
        <v>0</v>
      </c>
      <c r="GP11" s="15">
        <v>0</v>
      </c>
      <c r="GQ11" s="15">
        <v>0</v>
      </c>
      <c r="GR11" s="15">
        <v>0</v>
      </c>
      <c r="GS11" s="15">
        <v>0</v>
      </c>
      <c r="GT11" s="15">
        <v>0</v>
      </c>
      <c r="GU11" s="15">
        <v>1</v>
      </c>
      <c r="GV11" s="15">
        <v>0</v>
      </c>
      <c r="GW11" s="15">
        <v>0</v>
      </c>
      <c r="GX11" s="15">
        <v>4</v>
      </c>
      <c r="GY11" s="15" t="s">
        <v>414</v>
      </c>
      <c r="GZ11" s="15" t="s">
        <v>415</v>
      </c>
      <c r="HA11" s="15">
        <v>2</v>
      </c>
      <c r="HB11" s="15" t="s">
        <v>416</v>
      </c>
      <c r="HC11" s="15" t="s">
        <v>417</v>
      </c>
      <c r="HD11" s="15" t="s">
        <v>418</v>
      </c>
      <c r="HE11" s="15">
        <v>1</v>
      </c>
      <c r="HF11" s="15">
        <v>1</v>
      </c>
      <c r="HG11" s="15">
        <v>1</v>
      </c>
      <c r="HH11" s="15"/>
      <c r="HI11" s="15">
        <v>0</v>
      </c>
      <c r="HJ11" s="15">
        <v>2</v>
      </c>
      <c r="HK11" s="15" t="s">
        <v>419</v>
      </c>
      <c r="HL11" s="15" t="s">
        <v>420</v>
      </c>
      <c r="HM11" s="15" t="s">
        <v>421</v>
      </c>
      <c r="HN11" s="15">
        <v>1</v>
      </c>
      <c r="HO11" s="15" t="s">
        <v>422</v>
      </c>
      <c r="HP11" s="15">
        <v>0</v>
      </c>
      <c r="HQ11" s="15">
        <v>0</v>
      </c>
      <c r="HR11" s="15">
        <v>2</v>
      </c>
      <c r="HS11" s="15"/>
      <c r="HT11" s="15">
        <v>1</v>
      </c>
      <c r="HU11" s="15">
        <v>0</v>
      </c>
      <c r="HV11" s="15">
        <v>1</v>
      </c>
      <c r="HW11" s="15">
        <v>1</v>
      </c>
      <c r="HX11" s="15">
        <v>1</v>
      </c>
      <c r="HY11" s="15">
        <v>0</v>
      </c>
      <c r="HZ11" s="15">
        <v>0</v>
      </c>
      <c r="IA11" s="15">
        <v>0</v>
      </c>
      <c r="IB11" s="15">
        <v>0</v>
      </c>
      <c r="IC11" s="15">
        <v>0</v>
      </c>
      <c r="ID11" s="15">
        <v>3</v>
      </c>
      <c r="IE11" s="15">
        <v>0</v>
      </c>
      <c r="IF11" s="15">
        <v>0</v>
      </c>
      <c r="IG11" s="15">
        <v>0</v>
      </c>
      <c r="IH11" s="15" t="s">
        <v>423</v>
      </c>
      <c r="II11" s="15">
        <v>0</v>
      </c>
      <c r="IJ11" s="15">
        <v>25126</v>
      </c>
      <c r="IK11" s="15">
        <v>223.49</v>
      </c>
      <c r="IL11" s="15">
        <v>6237</v>
      </c>
      <c r="IM11" s="15">
        <v>26.2</v>
      </c>
      <c r="IN11" s="15">
        <v>2</v>
      </c>
      <c r="IO11" s="15">
        <v>2</v>
      </c>
      <c r="IP11" s="15">
        <v>22</v>
      </c>
      <c r="IQ11" s="15">
        <v>4</v>
      </c>
      <c r="IR11" s="15">
        <v>18</v>
      </c>
      <c r="IS11" s="15">
        <v>22</v>
      </c>
      <c r="IT11" s="15">
        <v>1</v>
      </c>
      <c r="IU11" s="22">
        <v>0.18</v>
      </c>
      <c r="IV11" s="22">
        <v>0.26</v>
      </c>
      <c r="IW11" s="22">
        <v>1</v>
      </c>
      <c r="IX11" s="22">
        <v>1</v>
      </c>
      <c r="IY11" s="45">
        <v>25129</v>
      </c>
      <c r="IZ11" s="7">
        <v>223.49543399999999</v>
      </c>
      <c r="JA11" s="45">
        <v>6175</v>
      </c>
      <c r="JB11" s="7">
        <v>26.203389999999999</v>
      </c>
      <c r="JC11" s="45">
        <v>2</v>
      </c>
      <c r="JD11" s="45">
        <v>2</v>
      </c>
      <c r="JE11" s="45">
        <v>22</v>
      </c>
      <c r="JF11" s="45">
        <v>3</v>
      </c>
      <c r="JG11" s="45">
        <v>19</v>
      </c>
      <c r="JH11" s="45">
        <v>22</v>
      </c>
      <c r="JI11" s="45">
        <v>0</v>
      </c>
      <c r="JJ11" s="45">
        <v>13.636363636363635</v>
      </c>
      <c r="JK11" s="45">
        <v>21.834584772769901</v>
      </c>
      <c r="JL11" s="45">
        <v>100</v>
      </c>
      <c r="JM11" s="45">
        <v>99.99461554995348</v>
      </c>
      <c r="JN11" s="33">
        <f t="shared" si="27"/>
        <v>42</v>
      </c>
      <c r="JO11" s="28">
        <v>-1</v>
      </c>
      <c r="JP11" s="35">
        <v>2</v>
      </c>
      <c r="JQ11" s="32">
        <f t="shared" si="28"/>
        <v>2</v>
      </c>
      <c r="JR11" s="34">
        <f t="shared" si="29"/>
        <v>0</v>
      </c>
      <c r="JS11" s="36">
        <f t="shared" si="30"/>
        <v>22</v>
      </c>
      <c r="JT11" s="38">
        <v>99.99461554995348</v>
      </c>
      <c r="JU11" s="38">
        <f t="shared" si="31"/>
        <v>99.99461554995348</v>
      </c>
      <c r="JV11" s="40">
        <f t="shared" si="32"/>
        <v>0</v>
      </c>
      <c r="JW11" s="36">
        <f t="shared" si="33"/>
        <v>22</v>
      </c>
      <c r="JX11" s="37">
        <v>3</v>
      </c>
      <c r="JY11" s="35">
        <v>1</v>
      </c>
      <c r="JZ11" s="51">
        <f t="shared" si="34"/>
        <v>21</v>
      </c>
      <c r="KA11" s="35">
        <f t="shared" si="35"/>
        <v>0</v>
      </c>
      <c r="KB11" s="50">
        <f t="shared" si="36"/>
        <v>0</v>
      </c>
    </row>
    <row r="12" spans="1:288" s="8" customFormat="1" ht="51" x14ac:dyDescent="0.25">
      <c r="A12" s="4">
        <v>5209</v>
      </c>
      <c r="B12" s="15" t="s">
        <v>247</v>
      </c>
      <c r="C12" s="15" t="s">
        <v>424</v>
      </c>
      <c r="D12" s="15" t="s">
        <v>211</v>
      </c>
      <c r="E12" s="20">
        <v>40</v>
      </c>
      <c r="F12" s="15" t="s">
        <v>425</v>
      </c>
      <c r="G12" s="15">
        <v>54701</v>
      </c>
      <c r="H12" s="15" t="s">
        <v>426</v>
      </c>
      <c r="I12" s="15" t="s">
        <v>427</v>
      </c>
      <c r="J12" s="15" t="s">
        <v>227</v>
      </c>
      <c r="K12" s="15" t="s">
        <v>428</v>
      </c>
      <c r="L12" s="15" t="s">
        <v>429</v>
      </c>
      <c r="M12" s="15" t="s">
        <v>209</v>
      </c>
      <c r="N12" s="15">
        <v>491405443</v>
      </c>
      <c r="O12" s="15" t="s">
        <v>430</v>
      </c>
      <c r="P12" s="15"/>
      <c r="Q12" s="15"/>
      <c r="R12" s="15"/>
      <c r="S12" s="15"/>
      <c r="T12" s="15"/>
      <c r="U12" s="15"/>
      <c r="V12" s="15"/>
      <c r="W12" s="15"/>
      <c r="X12" s="15"/>
      <c r="Y12" s="15"/>
      <c r="Z12" s="15"/>
      <c r="AA12" s="15"/>
      <c r="AB12" s="15" t="s">
        <v>431</v>
      </c>
      <c r="AC12" s="15" t="s">
        <v>229</v>
      </c>
      <c r="AD12" s="15"/>
      <c r="AE12" s="15">
        <v>491405440</v>
      </c>
      <c r="AF12" s="15" t="s">
        <v>432</v>
      </c>
      <c r="AG12" s="25" t="s">
        <v>623</v>
      </c>
      <c r="AH12" s="15">
        <v>4</v>
      </c>
      <c r="AI12" s="15">
        <v>2</v>
      </c>
      <c r="AJ12" s="21">
        <f t="shared" si="0"/>
        <v>6</v>
      </c>
      <c r="AK12" s="15">
        <v>0</v>
      </c>
      <c r="AL12" s="21">
        <f t="shared" si="1"/>
        <v>6</v>
      </c>
      <c r="AM12" s="15">
        <v>4</v>
      </c>
      <c r="AN12" s="25">
        <v>4</v>
      </c>
      <c r="AO12" s="15">
        <v>2</v>
      </c>
      <c r="AP12" s="25">
        <v>2</v>
      </c>
      <c r="AQ12" s="21">
        <f t="shared" si="2"/>
        <v>6</v>
      </c>
      <c r="AR12" s="25">
        <f t="shared" si="3"/>
        <v>6</v>
      </c>
      <c r="AS12" s="15">
        <v>0</v>
      </c>
      <c r="AT12" s="15">
        <v>0</v>
      </c>
      <c r="AU12" s="21">
        <f t="shared" si="4"/>
        <v>6</v>
      </c>
      <c r="AV12" s="25">
        <f t="shared" si="5"/>
        <v>6</v>
      </c>
      <c r="AW12" s="15">
        <v>0</v>
      </c>
      <c r="AX12" s="15">
        <v>3</v>
      </c>
      <c r="AY12" s="15">
        <v>0</v>
      </c>
      <c r="AZ12" s="15">
        <v>3</v>
      </c>
      <c r="BA12" s="21">
        <f t="shared" si="6"/>
        <v>6</v>
      </c>
      <c r="BB12" s="15">
        <v>0</v>
      </c>
      <c r="BC12" s="15">
        <v>4</v>
      </c>
      <c r="BD12" s="15">
        <v>0</v>
      </c>
      <c r="BE12" s="15">
        <v>0</v>
      </c>
      <c r="BF12" s="15">
        <v>2</v>
      </c>
      <c r="BG12" s="15">
        <v>0</v>
      </c>
      <c r="BH12" s="15">
        <v>0</v>
      </c>
      <c r="BI12" s="15">
        <v>1</v>
      </c>
      <c r="BJ12" s="15">
        <v>0</v>
      </c>
      <c r="BK12" s="15">
        <v>5</v>
      </c>
      <c r="BL12" s="15">
        <v>0</v>
      </c>
      <c r="BM12" s="15">
        <v>0</v>
      </c>
      <c r="BN12" s="15">
        <v>0</v>
      </c>
      <c r="BO12" s="15">
        <v>5</v>
      </c>
      <c r="BP12" s="15">
        <v>1</v>
      </c>
      <c r="BQ12" s="15">
        <v>0</v>
      </c>
      <c r="BR12" s="15">
        <v>1</v>
      </c>
      <c r="BS12" s="15">
        <v>1</v>
      </c>
      <c r="BT12" s="15">
        <v>2</v>
      </c>
      <c r="BU12" s="15">
        <v>1</v>
      </c>
      <c r="BV12" s="15">
        <v>0</v>
      </c>
      <c r="BW12" s="15">
        <v>0</v>
      </c>
      <c r="BX12" s="15">
        <v>1</v>
      </c>
      <c r="BY12" s="15">
        <v>0</v>
      </c>
      <c r="BZ12" s="15">
        <v>0</v>
      </c>
      <c r="CA12" s="15">
        <v>1</v>
      </c>
      <c r="CB12" s="15">
        <v>1</v>
      </c>
      <c r="CC12" s="15">
        <v>1</v>
      </c>
      <c r="CD12" s="15">
        <v>1</v>
      </c>
      <c r="CE12" s="15">
        <v>1</v>
      </c>
      <c r="CF12" s="15">
        <v>3</v>
      </c>
      <c r="CG12" s="15">
        <v>3</v>
      </c>
      <c r="CH12" s="15">
        <v>0</v>
      </c>
      <c r="CI12" s="15">
        <v>1</v>
      </c>
      <c r="CJ12" s="15">
        <v>0</v>
      </c>
      <c r="CK12" s="15">
        <v>0</v>
      </c>
      <c r="CL12" s="15">
        <v>1</v>
      </c>
      <c r="CM12" s="15">
        <v>0</v>
      </c>
      <c r="CN12" s="15">
        <v>0</v>
      </c>
      <c r="CO12" s="15"/>
      <c r="CP12" s="15">
        <v>2</v>
      </c>
      <c r="CQ12" s="15">
        <v>0</v>
      </c>
      <c r="CR12" s="15"/>
      <c r="CS12" s="15">
        <v>0</v>
      </c>
      <c r="CT12" s="15">
        <v>0</v>
      </c>
      <c r="CU12" s="15">
        <v>0</v>
      </c>
      <c r="CV12" s="15">
        <v>4</v>
      </c>
      <c r="CW12" s="15">
        <v>2</v>
      </c>
      <c r="CX12" s="15">
        <v>0</v>
      </c>
      <c r="CY12" s="25">
        <f t="shared" si="7"/>
        <v>13</v>
      </c>
      <c r="CZ12" s="25">
        <f t="shared" ref="CZ12:CZ18" si="38">SUM(CP12:CQ12,CW12)</f>
        <v>4</v>
      </c>
      <c r="DA12" s="25">
        <f t="shared" si="9"/>
        <v>17</v>
      </c>
      <c r="DB12" s="25">
        <f t="shared" si="10"/>
        <v>17</v>
      </c>
      <c r="DC12" s="15">
        <v>1</v>
      </c>
      <c r="DD12" s="15">
        <v>2</v>
      </c>
      <c r="DE12" s="15" t="s">
        <v>433</v>
      </c>
      <c r="DF12" s="15">
        <v>0</v>
      </c>
      <c r="DG12" s="15">
        <v>0</v>
      </c>
      <c r="DH12" s="15"/>
      <c r="DI12" s="15"/>
      <c r="DJ12" s="15" t="s">
        <v>588</v>
      </c>
      <c r="DK12" s="15"/>
      <c r="DL12" s="15">
        <v>0</v>
      </c>
      <c r="DM12" s="15">
        <v>0</v>
      </c>
      <c r="DN12" s="15"/>
      <c r="DO12" s="15">
        <v>0</v>
      </c>
      <c r="DP12" s="15">
        <v>0</v>
      </c>
      <c r="DQ12" s="15"/>
      <c r="DR12" s="15">
        <v>0</v>
      </c>
      <c r="DS12" s="15">
        <v>0</v>
      </c>
      <c r="DT12" s="15">
        <v>0</v>
      </c>
      <c r="DU12" s="15">
        <v>4</v>
      </c>
      <c r="DV12" s="15">
        <v>0</v>
      </c>
      <c r="DW12" s="15">
        <v>0</v>
      </c>
      <c r="DX12" s="21">
        <f t="shared" si="11"/>
        <v>4</v>
      </c>
      <c r="DY12" s="21">
        <f t="shared" si="12"/>
        <v>0</v>
      </c>
      <c r="DZ12" s="21">
        <f t="shared" si="13"/>
        <v>0</v>
      </c>
      <c r="EA12" s="15">
        <v>1</v>
      </c>
      <c r="EB12" s="15">
        <v>0</v>
      </c>
      <c r="EC12" s="15">
        <v>0</v>
      </c>
      <c r="ED12" s="15">
        <v>4</v>
      </c>
      <c r="EE12" s="15">
        <v>0</v>
      </c>
      <c r="EF12" s="15">
        <v>0</v>
      </c>
      <c r="EG12" s="21">
        <f t="shared" si="14"/>
        <v>5</v>
      </c>
      <c r="EH12" s="21">
        <f t="shared" si="15"/>
        <v>0</v>
      </c>
      <c r="EI12" s="21">
        <f t="shared" si="16"/>
        <v>0</v>
      </c>
      <c r="EJ12" s="21">
        <f t="shared" si="17"/>
        <v>9</v>
      </c>
      <c r="EK12" s="21">
        <f t="shared" si="18"/>
        <v>0</v>
      </c>
      <c r="EL12" s="21">
        <f t="shared" si="19"/>
        <v>0</v>
      </c>
      <c r="EM12" s="15">
        <v>1</v>
      </c>
      <c r="EN12" s="15">
        <v>0</v>
      </c>
      <c r="EO12" s="15">
        <v>3</v>
      </c>
      <c r="EP12" s="15">
        <v>0</v>
      </c>
      <c r="EQ12" s="21">
        <f t="shared" si="20"/>
        <v>4</v>
      </c>
      <c r="ER12" s="21">
        <f t="shared" si="21"/>
        <v>0</v>
      </c>
      <c r="ES12" s="15">
        <v>5</v>
      </c>
      <c r="ET12" s="15">
        <v>0</v>
      </c>
      <c r="EU12" s="15">
        <v>0</v>
      </c>
      <c r="EV12" s="15">
        <v>0</v>
      </c>
      <c r="EW12" s="21">
        <f t="shared" si="22"/>
        <v>5</v>
      </c>
      <c r="EX12" s="21">
        <f t="shared" si="37"/>
        <v>3</v>
      </c>
      <c r="EY12" s="21">
        <f t="shared" si="23"/>
        <v>9</v>
      </c>
      <c r="EZ12" s="21">
        <f t="shared" si="24"/>
        <v>3</v>
      </c>
      <c r="FA12" s="15">
        <v>0</v>
      </c>
      <c r="FB12" s="15">
        <v>0</v>
      </c>
      <c r="FC12" s="21">
        <f t="shared" si="25"/>
        <v>0</v>
      </c>
      <c r="FD12" s="15">
        <v>4</v>
      </c>
      <c r="FE12" s="15">
        <v>12</v>
      </c>
      <c r="FF12" s="15">
        <v>0</v>
      </c>
      <c r="FG12" s="15">
        <v>0</v>
      </c>
      <c r="FH12" s="15">
        <v>0</v>
      </c>
      <c r="FI12" s="15">
        <v>1</v>
      </c>
      <c r="FJ12" s="15">
        <v>8</v>
      </c>
      <c r="FK12" s="15">
        <v>3</v>
      </c>
      <c r="FL12" s="15">
        <v>11</v>
      </c>
      <c r="FM12" s="15">
        <v>0</v>
      </c>
      <c r="FN12" s="15">
        <v>0</v>
      </c>
      <c r="FO12" s="15">
        <v>1</v>
      </c>
      <c r="FP12" s="15">
        <v>0</v>
      </c>
      <c r="FQ12" s="15">
        <v>189</v>
      </c>
      <c r="FR12" s="15">
        <v>0</v>
      </c>
      <c r="FS12" s="21">
        <f t="shared" si="26"/>
        <v>21</v>
      </c>
      <c r="FT12" s="15">
        <v>0</v>
      </c>
      <c r="FU12" s="15">
        <v>0</v>
      </c>
      <c r="FV12" s="15">
        <v>0</v>
      </c>
      <c r="FW12" s="15">
        <v>0</v>
      </c>
      <c r="FX12" s="15">
        <v>0</v>
      </c>
      <c r="FY12" s="15">
        <v>0</v>
      </c>
      <c r="FZ12" s="15">
        <v>0</v>
      </c>
      <c r="GA12" s="15">
        <v>0</v>
      </c>
      <c r="GB12" s="15">
        <v>0</v>
      </c>
      <c r="GC12" s="15">
        <v>0</v>
      </c>
      <c r="GD12" s="15">
        <v>0</v>
      </c>
      <c r="GE12" s="15">
        <v>0</v>
      </c>
      <c r="GF12" s="15">
        <v>0</v>
      </c>
      <c r="GG12" s="15">
        <v>0</v>
      </c>
      <c r="GH12" s="15">
        <v>0</v>
      </c>
      <c r="GI12" s="15">
        <v>0</v>
      </c>
      <c r="GJ12" s="15">
        <v>0</v>
      </c>
      <c r="GK12" s="15">
        <v>0</v>
      </c>
      <c r="GL12" s="15">
        <v>0</v>
      </c>
      <c r="GM12" s="15">
        <v>0</v>
      </c>
      <c r="GN12" s="15">
        <v>0</v>
      </c>
      <c r="GO12" s="15">
        <v>0</v>
      </c>
      <c r="GP12" s="15">
        <v>0</v>
      </c>
      <c r="GQ12" s="15">
        <v>0</v>
      </c>
      <c r="GR12" s="15">
        <v>0</v>
      </c>
      <c r="GS12" s="15">
        <v>0</v>
      </c>
      <c r="GT12" s="15">
        <v>0</v>
      </c>
      <c r="GU12" s="15">
        <v>0</v>
      </c>
      <c r="GV12" s="15">
        <v>0</v>
      </c>
      <c r="GW12" s="15">
        <v>0</v>
      </c>
      <c r="GX12" s="15">
        <v>4</v>
      </c>
      <c r="GY12" s="15" t="s">
        <v>434</v>
      </c>
      <c r="GZ12" s="15" t="s">
        <v>435</v>
      </c>
      <c r="HA12" s="15">
        <v>3</v>
      </c>
      <c r="HB12" s="15" t="s">
        <v>436</v>
      </c>
      <c r="HC12" s="15" t="s">
        <v>437</v>
      </c>
      <c r="HD12" s="15">
        <v>0</v>
      </c>
      <c r="HE12" s="15"/>
      <c r="HF12" s="15">
        <v>1</v>
      </c>
      <c r="HG12" s="15">
        <v>1</v>
      </c>
      <c r="HH12" s="15">
        <v>1</v>
      </c>
      <c r="HI12" s="15" t="s">
        <v>438</v>
      </c>
      <c r="HJ12" s="15">
        <v>2</v>
      </c>
      <c r="HK12" s="15">
        <v>0</v>
      </c>
      <c r="HL12" s="15">
        <v>0</v>
      </c>
      <c r="HM12" s="15" t="s">
        <v>439</v>
      </c>
      <c r="HN12" s="15">
        <v>4</v>
      </c>
      <c r="HO12" s="15" t="s">
        <v>440</v>
      </c>
      <c r="HP12" s="15">
        <v>1</v>
      </c>
      <c r="HQ12" s="15" t="s">
        <v>441</v>
      </c>
      <c r="HR12" s="15">
        <v>3</v>
      </c>
      <c r="HS12" s="15" t="s">
        <v>179</v>
      </c>
      <c r="HT12" s="15">
        <v>1</v>
      </c>
      <c r="HU12" s="15">
        <v>0</v>
      </c>
      <c r="HV12" s="15">
        <v>1</v>
      </c>
      <c r="HW12" s="15">
        <v>0</v>
      </c>
      <c r="HX12" s="15">
        <v>0</v>
      </c>
      <c r="HY12" s="15">
        <v>0</v>
      </c>
      <c r="HZ12" s="15">
        <v>0</v>
      </c>
      <c r="IA12" s="15">
        <v>0</v>
      </c>
      <c r="IB12" s="15">
        <v>0</v>
      </c>
      <c r="IC12" s="15">
        <v>0</v>
      </c>
      <c r="ID12" s="15">
        <v>5</v>
      </c>
      <c r="IE12" s="15">
        <v>0</v>
      </c>
      <c r="IF12" s="15">
        <v>1</v>
      </c>
      <c r="IG12" s="15">
        <v>0</v>
      </c>
      <c r="IH12" s="15" t="s">
        <v>442</v>
      </c>
      <c r="II12" s="15">
        <v>0</v>
      </c>
      <c r="IJ12" s="15">
        <v>61738</v>
      </c>
      <c r="IK12" s="15">
        <v>348</v>
      </c>
      <c r="IL12" s="15">
        <v>20763</v>
      </c>
      <c r="IM12" s="15">
        <v>34</v>
      </c>
      <c r="IN12" s="15">
        <v>5</v>
      </c>
      <c r="IO12" s="15">
        <v>1</v>
      </c>
      <c r="IP12" s="15">
        <v>36</v>
      </c>
      <c r="IQ12" s="15">
        <v>8</v>
      </c>
      <c r="IR12" s="15">
        <v>27</v>
      </c>
      <c r="IS12" s="15">
        <v>35</v>
      </c>
      <c r="IT12" s="15">
        <v>0</v>
      </c>
      <c r="IU12" s="22">
        <v>0.22</v>
      </c>
      <c r="IV12" s="15">
        <v>68</v>
      </c>
      <c r="IW12" s="22">
        <v>0.97</v>
      </c>
      <c r="IX12" s="15">
        <v>345</v>
      </c>
      <c r="IY12" s="45">
        <v>61499</v>
      </c>
      <c r="IZ12" s="7">
        <v>355.62243100000001</v>
      </c>
      <c r="JA12" s="45">
        <v>20688</v>
      </c>
      <c r="JB12" s="7">
        <v>33.337728999999996</v>
      </c>
      <c r="JC12" s="45">
        <v>5</v>
      </c>
      <c r="JD12" s="45">
        <v>5</v>
      </c>
      <c r="JE12" s="45">
        <v>36</v>
      </c>
      <c r="JF12" s="45">
        <v>6</v>
      </c>
      <c r="JG12" s="45">
        <v>27</v>
      </c>
      <c r="JH12" s="45">
        <v>33</v>
      </c>
      <c r="JI12" s="45">
        <v>0</v>
      </c>
      <c r="JJ12" s="45">
        <v>16.666666666666664</v>
      </c>
      <c r="JK12" s="45">
        <v>15.115553832992049</v>
      </c>
      <c r="JL12" s="45">
        <v>91.666666666666657</v>
      </c>
      <c r="JM12" s="45">
        <v>95.339402254971944</v>
      </c>
      <c r="JN12" s="33">
        <f t="shared" si="27"/>
        <v>7</v>
      </c>
      <c r="JO12" s="29">
        <f>EL12/CG12</f>
        <v>0</v>
      </c>
      <c r="JP12" s="35">
        <v>6</v>
      </c>
      <c r="JQ12" s="32">
        <f t="shared" si="28"/>
        <v>6</v>
      </c>
      <c r="JR12" s="34">
        <f t="shared" si="29"/>
        <v>0</v>
      </c>
      <c r="JS12" s="36">
        <f t="shared" si="30"/>
        <v>33</v>
      </c>
      <c r="JT12" s="38">
        <v>94.35310339015146</v>
      </c>
      <c r="JU12" s="38">
        <f t="shared" si="31"/>
        <v>95.339402254971944</v>
      </c>
      <c r="JV12" s="40">
        <f t="shared" si="32"/>
        <v>0.98629886482048335</v>
      </c>
      <c r="JW12" s="36">
        <f t="shared" si="33"/>
        <v>36</v>
      </c>
      <c r="JX12" s="37">
        <v>5</v>
      </c>
      <c r="JY12" s="35">
        <v>4</v>
      </c>
      <c r="JZ12" s="51">
        <f t="shared" si="34"/>
        <v>3.5</v>
      </c>
      <c r="KA12" s="35">
        <f t="shared" si="35"/>
        <v>0</v>
      </c>
      <c r="KB12" s="50">
        <v>-1</v>
      </c>
    </row>
    <row r="13" spans="1:288" s="8" customFormat="1" ht="153" x14ac:dyDescent="0.25">
      <c r="A13" s="4">
        <v>5210</v>
      </c>
      <c r="B13" s="15" t="s">
        <v>247</v>
      </c>
      <c r="C13" s="15" t="s">
        <v>443</v>
      </c>
      <c r="D13" s="15" t="s">
        <v>444</v>
      </c>
      <c r="E13" s="20">
        <v>39</v>
      </c>
      <c r="F13" s="15" t="s">
        <v>445</v>
      </c>
      <c r="G13" s="15">
        <v>50924</v>
      </c>
      <c r="H13" s="15" t="s">
        <v>446</v>
      </c>
      <c r="I13" s="15" t="s">
        <v>447</v>
      </c>
      <c r="J13" s="15" t="s">
        <v>448</v>
      </c>
      <c r="K13" s="15" t="s">
        <v>449</v>
      </c>
      <c r="L13" s="15" t="s">
        <v>225</v>
      </c>
      <c r="M13" s="15" t="s">
        <v>209</v>
      </c>
      <c r="N13" s="15">
        <v>493760180</v>
      </c>
      <c r="O13" s="15" t="s">
        <v>450</v>
      </c>
      <c r="P13" s="15" t="s">
        <v>238</v>
      </c>
      <c r="Q13" s="15" t="s">
        <v>451</v>
      </c>
      <c r="R13" s="15" t="s">
        <v>452</v>
      </c>
      <c r="S13" s="15" t="s">
        <v>209</v>
      </c>
      <c r="T13" s="15">
        <v>493760189</v>
      </c>
      <c r="U13" s="15" t="s">
        <v>453</v>
      </c>
      <c r="V13" s="15"/>
      <c r="W13" s="15"/>
      <c r="X13" s="15"/>
      <c r="Y13" s="15"/>
      <c r="Z13" s="15"/>
      <c r="AA13" s="15"/>
      <c r="AB13" s="15" t="s">
        <v>454</v>
      </c>
      <c r="AC13" s="15" t="s">
        <v>455</v>
      </c>
      <c r="AD13" s="15" t="s">
        <v>209</v>
      </c>
      <c r="AE13" s="15">
        <v>493760181</v>
      </c>
      <c r="AF13" s="15" t="s">
        <v>456</v>
      </c>
      <c r="AG13" s="21" t="s">
        <v>622</v>
      </c>
      <c r="AH13" s="15">
        <v>2</v>
      </c>
      <c r="AI13" s="15">
        <v>0</v>
      </c>
      <c r="AJ13" s="21">
        <f t="shared" si="0"/>
        <v>2</v>
      </c>
      <c r="AK13" s="15">
        <v>0</v>
      </c>
      <c r="AL13" s="21">
        <f t="shared" si="1"/>
        <v>2</v>
      </c>
      <c r="AM13" s="15">
        <v>2</v>
      </c>
      <c r="AN13" s="15">
        <v>1.3</v>
      </c>
      <c r="AO13" s="15">
        <v>0</v>
      </c>
      <c r="AP13" s="15">
        <v>0</v>
      </c>
      <c r="AQ13" s="21">
        <f t="shared" ref="AQ13:AQ18" si="39">SUM(AM13,AO13)</f>
        <v>2</v>
      </c>
      <c r="AR13" s="21">
        <v>2</v>
      </c>
      <c r="AS13" s="15">
        <v>0</v>
      </c>
      <c r="AT13" s="15">
        <v>0</v>
      </c>
      <c r="AU13" s="21">
        <f t="shared" si="4"/>
        <v>2</v>
      </c>
      <c r="AV13" s="21">
        <f t="shared" si="5"/>
        <v>2</v>
      </c>
      <c r="AW13" s="15">
        <v>0</v>
      </c>
      <c r="AX13" s="15">
        <v>0</v>
      </c>
      <c r="AY13" s="15">
        <v>1</v>
      </c>
      <c r="AZ13" s="15">
        <v>1</v>
      </c>
      <c r="BA13" s="21">
        <f t="shared" si="6"/>
        <v>2</v>
      </c>
      <c r="BB13" s="15">
        <v>0</v>
      </c>
      <c r="BC13" s="15">
        <v>0</v>
      </c>
      <c r="BD13" s="15">
        <v>0</v>
      </c>
      <c r="BE13" s="15">
        <v>0</v>
      </c>
      <c r="BF13" s="15">
        <v>2</v>
      </c>
      <c r="BG13" s="15">
        <v>0</v>
      </c>
      <c r="BH13" s="15">
        <v>0</v>
      </c>
      <c r="BI13" s="15">
        <v>0</v>
      </c>
      <c r="BJ13" s="15">
        <v>1</v>
      </c>
      <c r="BK13" s="15">
        <v>1</v>
      </c>
      <c r="BL13" s="15">
        <v>0</v>
      </c>
      <c r="BM13" s="15">
        <v>0</v>
      </c>
      <c r="BN13" s="15">
        <v>0</v>
      </c>
      <c r="BO13" s="15">
        <v>1</v>
      </c>
      <c r="BP13" s="15">
        <v>1</v>
      </c>
      <c r="BQ13" s="15">
        <v>0</v>
      </c>
      <c r="BR13" s="15">
        <v>1</v>
      </c>
      <c r="BS13" s="15">
        <v>0</v>
      </c>
      <c r="BT13" s="15">
        <v>3</v>
      </c>
      <c r="BU13" s="15">
        <v>1</v>
      </c>
      <c r="BV13" s="15">
        <v>0</v>
      </c>
      <c r="BW13" s="15">
        <v>0</v>
      </c>
      <c r="BX13" s="15">
        <v>1</v>
      </c>
      <c r="BY13" s="15">
        <v>0</v>
      </c>
      <c r="BZ13" s="15">
        <v>0</v>
      </c>
      <c r="CA13" s="15">
        <v>0.3</v>
      </c>
      <c r="CB13" s="15">
        <v>1</v>
      </c>
      <c r="CC13" s="15">
        <v>0</v>
      </c>
      <c r="CD13" s="15">
        <v>1</v>
      </c>
      <c r="CE13" s="15">
        <v>0.4</v>
      </c>
      <c r="CF13" s="15">
        <v>0.5</v>
      </c>
      <c r="CG13" s="15">
        <v>0.1</v>
      </c>
      <c r="CH13" s="15">
        <v>0.1</v>
      </c>
      <c r="CI13" s="15"/>
      <c r="CJ13" s="15">
        <v>0.1</v>
      </c>
      <c r="CK13" s="15"/>
      <c r="CL13" s="15"/>
      <c r="CM13" s="15"/>
      <c r="CN13" s="15"/>
      <c r="CO13" s="15">
        <v>0.1</v>
      </c>
      <c r="CP13" s="15">
        <v>0</v>
      </c>
      <c r="CQ13" s="15">
        <v>0</v>
      </c>
      <c r="CR13" s="15"/>
      <c r="CS13" s="15">
        <v>0</v>
      </c>
      <c r="CT13" s="15"/>
      <c r="CU13" s="15"/>
      <c r="CV13" s="15">
        <v>0.7</v>
      </c>
      <c r="CW13" s="15">
        <v>0</v>
      </c>
      <c r="CX13" s="15">
        <v>0</v>
      </c>
      <c r="CY13" s="21">
        <f t="shared" si="7"/>
        <v>2</v>
      </c>
      <c r="CZ13" s="21">
        <f t="shared" si="38"/>
        <v>0</v>
      </c>
      <c r="DA13" s="21">
        <f t="shared" si="9"/>
        <v>2</v>
      </c>
      <c r="DB13" s="21">
        <f t="shared" si="10"/>
        <v>2</v>
      </c>
      <c r="DC13" s="15">
        <v>1</v>
      </c>
      <c r="DD13" s="15">
        <v>2</v>
      </c>
      <c r="DE13" s="15" t="s">
        <v>457</v>
      </c>
      <c r="DF13" s="15">
        <v>1</v>
      </c>
      <c r="DG13" s="15">
        <v>6</v>
      </c>
      <c r="DH13" s="15" t="s">
        <v>458</v>
      </c>
      <c r="DI13" s="15" t="s">
        <v>459</v>
      </c>
      <c r="DJ13" s="15" t="s">
        <v>588</v>
      </c>
      <c r="DK13" s="15" t="s">
        <v>460</v>
      </c>
      <c r="DL13" s="15">
        <v>0</v>
      </c>
      <c r="DM13" s="15">
        <v>0</v>
      </c>
      <c r="DN13" s="15">
        <v>0</v>
      </c>
      <c r="DO13" s="15">
        <v>0</v>
      </c>
      <c r="DP13" s="15">
        <v>0</v>
      </c>
      <c r="DQ13" s="15"/>
      <c r="DR13" s="15">
        <v>0</v>
      </c>
      <c r="DS13" s="15">
        <v>0</v>
      </c>
      <c r="DT13" s="15">
        <v>1</v>
      </c>
      <c r="DU13" s="15">
        <v>1</v>
      </c>
      <c r="DV13" s="15">
        <v>0</v>
      </c>
      <c r="DW13" s="15">
        <v>0</v>
      </c>
      <c r="DX13" s="21">
        <f t="shared" si="11"/>
        <v>1</v>
      </c>
      <c r="DY13" s="21">
        <f t="shared" si="12"/>
        <v>0</v>
      </c>
      <c r="DZ13" s="21">
        <f t="shared" si="13"/>
        <v>1</v>
      </c>
      <c r="EA13" s="15">
        <v>1</v>
      </c>
      <c r="EB13" s="15">
        <v>0</v>
      </c>
      <c r="EC13" s="15">
        <v>0</v>
      </c>
      <c r="ED13" s="15">
        <v>1</v>
      </c>
      <c r="EE13" s="15">
        <v>0</v>
      </c>
      <c r="EF13" s="15">
        <v>0</v>
      </c>
      <c r="EG13" s="21">
        <f t="shared" si="14"/>
        <v>2</v>
      </c>
      <c r="EH13" s="21">
        <f t="shared" si="15"/>
        <v>0</v>
      </c>
      <c r="EI13" s="21">
        <f t="shared" si="16"/>
        <v>0</v>
      </c>
      <c r="EJ13" s="21">
        <f t="shared" si="17"/>
        <v>3</v>
      </c>
      <c r="EK13" s="21">
        <f t="shared" si="18"/>
        <v>0</v>
      </c>
      <c r="EL13" s="21">
        <f t="shared" si="19"/>
        <v>1</v>
      </c>
      <c r="EM13" s="15">
        <v>0</v>
      </c>
      <c r="EN13" s="15">
        <v>0</v>
      </c>
      <c r="EO13" s="15">
        <v>1</v>
      </c>
      <c r="EP13" s="15">
        <v>0</v>
      </c>
      <c r="EQ13" s="21">
        <f t="shared" si="20"/>
        <v>1</v>
      </c>
      <c r="ER13" s="21">
        <f t="shared" si="21"/>
        <v>0</v>
      </c>
      <c r="ES13" s="15">
        <v>0</v>
      </c>
      <c r="ET13" s="15">
        <v>0</v>
      </c>
      <c r="EU13" s="15">
        <v>1</v>
      </c>
      <c r="EV13" s="15">
        <v>0</v>
      </c>
      <c r="EW13" s="21">
        <f t="shared" si="22"/>
        <v>1</v>
      </c>
      <c r="EX13" s="21">
        <f t="shared" si="37"/>
        <v>0</v>
      </c>
      <c r="EY13" s="21">
        <f t="shared" si="23"/>
        <v>2</v>
      </c>
      <c r="EZ13" s="21">
        <f t="shared" si="24"/>
        <v>0</v>
      </c>
      <c r="FA13" s="15">
        <v>0</v>
      </c>
      <c r="FB13" s="15">
        <v>0</v>
      </c>
      <c r="FC13" s="21">
        <f t="shared" si="25"/>
        <v>0</v>
      </c>
      <c r="FD13" s="15">
        <v>1</v>
      </c>
      <c r="FE13" s="15">
        <v>1</v>
      </c>
      <c r="FF13" s="15">
        <v>0</v>
      </c>
      <c r="FG13" s="15">
        <v>0</v>
      </c>
      <c r="FH13" s="15">
        <v>1</v>
      </c>
      <c r="FI13" s="15">
        <v>0</v>
      </c>
      <c r="FJ13" s="15">
        <v>1</v>
      </c>
      <c r="FK13" s="15">
        <v>0</v>
      </c>
      <c r="FL13" s="15">
        <v>0</v>
      </c>
      <c r="FM13" s="15">
        <v>0</v>
      </c>
      <c r="FN13" s="15">
        <v>0</v>
      </c>
      <c r="FO13" s="15">
        <v>0</v>
      </c>
      <c r="FP13" s="15">
        <v>0</v>
      </c>
      <c r="FQ13" s="15">
        <v>46</v>
      </c>
      <c r="FR13" s="15">
        <v>2</v>
      </c>
      <c r="FS13" s="21">
        <f t="shared" si="26"/>
        <v>5</v>
      </c>
      <c r="FT13" s="15">
        <v>0</v>
      </c>
      <c r="FU13" s="15">
        <v>0</v>
      </c>
      <c r="FV13" s="15">
        <v>0</v>
      </c>
      <c r="FW13" s="15">
        <v>0</v>
      </c>
      <c r="FX13" s="15">
        <v>0</v>
      </c>
      <c r="FY13" s="15">
        <v>0</v>
      </c>
      <c r="FZ13" s="15">
        <v>0</v>
      </c>
      <c r="GA13" s="15">
        <v>0</v>
      </c>
      <c r="GB13" s="15">
        <v>0</v>
      </c>
      <c r="GC13" s="15">
        <v>0</v>
      </c>
      <c r="GD13" s="15">
        <v>0</v>
      </c>
      <c r="GE13" s="15">
        <v>0</v>
      </c>
      <c r="GF13" s="15">
        <v>0</v>
      </c>
      <c r="GG13" s="15">
        <v>0</v>
      </c>
      <c r="GH13" s="15">
        <v>0</v>
      </c>
      <c r="GI13" s="15">
        <v>0</v>
      </c>
      <c r="GJ13" s="15">
        <v>0</v>
      </c>
      <c r="GK13" s="15">
        <v>0</v>
      </c>
      <c r="GL13" s="15">
        <v>0</v>
      </c>
      <c r="GM13" s="15">
        <v>0</v>
      </c>
      <c r="GN13" s="15">
        <v>1</v>
      </c>
      <c r="GO13" s="15">
        <v>1</v>
      </c>
      <c r="GP13" s="15">
        <v>0</v>
      </c>
      <c r="GQ13" s="15">
        <v>0</v>
      </c>
      <c r="GR13" s="15">
        <v>0</v>
      </c>
      <c r="GS13" s="15">
        <v>0</v>
      </c>
      <c r="GT13" s="15">
        <v>0</v>
      </c>
      <c r="GU13" s="15">
        <v>0</v>
      </c>
      <c r="GV13" s="15">
        <v>0</v>
      </c>
      <c r="GW13" s="15">
        <v>0</v>
      </c>
      <c r="GX13" s="15">
        <v>2</v>
      </c>
      <c r="GY13" s="15" t="s">
        <v>461</v>
      </c>
      <c r="GZ13" s="15" t="s">
        <v>462</v>
      </c>
      <c r="HA13" s="15">
        <v>2</v>
      </c>
      <c r="HB13" s="15" t="s">
        <v>463</v>
      </c>
      <c r="HC13" s="15" t="s">
        <v>464</v>
      </c>
      <c r="HD13" s="15" t="s">
        <v>465</v>
      </c>
      <c r="HE13" s="15">
        <v>1</v>
      </c>
      <c r="HF13" s="15"/>
      <c r="HG13" s="15">
        <v>1</v>
      </c>
      <c r="HH13" s="15"/>
      <c r="HI13" s="15">
        <v>0</v>
      </c>
      <c r="HJ13" s="15">
        <v>4</v>
      </c>
      <c r="HK13" s="15" t="s">
        <v>466</v>
      </c>
      <c r="HL13" s="15" t="s">
        <v>467</v>
      </c>
      <c r="HM13" s="15" t="s">
        <v>468</v>
      </c>
      <c r="HN13" s="15">
        <v>2</v>
      </c>
      <c r="HO13" s="15" t="s">
        <v>469</v>
      </c>
      <c r="HP13" s="15">
        <v>1</v>
      </c>
      <c r="HQ13" s="15" t="s">
        <v>470</v>
      </c>
      <c r="HR13" s="15">
        <v>3</v>
      </c>
      <c r="HS13" s="15"/>
      <c r="HT13" s="15">
        <v>0</v>
      </c>
      <c r="HU13" s="15">
        <v>0</v>
      </c>
      <c r="HV13" s="15">
        <v>1</v>
      </c>
      <c r="HW13" s="15">
        <v>0</v>
      </c>
      <c r="HX13" s="15">
        <v>0</v>
      </c>
      <c r="HY13" s="15">
        <v>0</v>
      </c>
      <c r="HZ13" s="15">
        <v>1</v>
      </c>
      <c r="IA13" s="15" t="s">
        <v>471</v>
      </c>
      <c r="IB13" s="15">
        <v>0</v>
      </c>
      <c r="IC13" s="15">
        <v>0</v>
      </c>
      <c r="ID13" s="15">
        <v>1</v>
      </c>
      <c r="IE13" s="15">
        <v>0</v>
      </c>
      <c r="IF13" s="15">
        <v>1</v>
      </c>
      <c r="IG13" s="15">
        <v>0</v>
      </c>
      <c r="IH13" s="15" t="s">
        <v>472</v>
      </c>
      <c r="II13" s="15">
        <v>0</v>
      </c>
      <c r="IJ13" s="15">
        <v>13525</v>
      </c>
      <c r="IK13" s="15">
        <v>97.11</v>
      </c>
      <c r="IL13" s="15">
        <v>9382</v>
      </c>
      <c r="IM13" s="15">
        <v>28.7</v>
      </c>
      <c r="IN13" s="15">
        <v>2</v>
      </c>
      <c r="IO13" s="15">
        <v>1</v>
      </c>
      <c r="IP13" s="15">
        <v>5</v>
      </c>
      <c r="IQ13" s="15">
        <v>2</v>
      </c>
      <c r="IR13" s="15">
        <v>3</v>
      </c>
      <c r="IS13" s="15">
        <v>5</v>
      </c>
      <c r="IT13" s="15">
        <v>0</v>
      </c>
      <c r="IU13" s="15">
        <v>0.4</v>
      </c>
      <c r="IV13" s="15">
        <v>0.35</v>
      </c>
      <c r="IW13" s="15">
        <v>5</v>
      </c>
      <c r="IX13" s="15">
        <v>1</v>
      </c>
      <c r="IY13" s="45">
        <v>13536</v>
      </c>
      <c r="IZ13" s="7">
        <v>97.193686</v>
      </c>
      <c r="JA13" s="45">
        <v>9418</v>
      </c>
      <c r="JB13" s="7">
        <v>28.680281000000001</v>
      </c>
      <c r="JC13" s="45">
        <v>2</v>
      </c>
      <c r="JD13" s="45">
        <v>1</v>
      </c>
      <c r="JE13" s="45">
        <v>5</v>
      </c>
      <c r="JF13" s="45">
        <v>2</v>
      </c>
      <c r="JG13" s="45">
        <v>3</v>
      </c>
      <c r="JH13" s="45">
        <v>5</v>
      </c>
      <c r="JI13" s="45">
        <v>0</v>
      </c>
      <c r="JJ13" s="45">
        <v>40</v>
      </c>
      <c r="JK13" s="45">
        <v>51.845651784417356</v>
      </c>
      <c r="JL13" s="45">
        <v>100</v>
      </c>
      <c r="JM13" s="45">
        <v>100.00073461562103</v>
      </c>
      <c r="JN13" s="33">
        <f t="shared" si="27"/>
        <v>10</v>
      </c>
      <c r="JO13" s="29">
        <f>EL13/CG13</f>
        <v>10</v>
      </c>
      <c r="JP13" s="35">
        <v>2</v>
      </c>
      <c r="JQ13" s="32">
        <f t="shared" si="28"/>
        <v>2</v>
      </c>
      <c r="JR13" s="34">
        <f t="shared" si="29"/>
        <v>0</v>
      </c>
      <c r="JS13" s="36">
        <f t="shared" si="30"/>
        <v>5</v>
      </c>
      <c r="JT13" s="38">
        <v>100.00073461562103</v>
      </c>
      <c r="JU13" s="38">
        <f t="shared" si="31"/>
        <v>100.00073461562103</v>
      </c>
      <c r="JV13" s="40">
        <f t="shared" si="32"/>
        <v>0</v>
      </c>
      <c r="JW13" s="36">
        <f t="shared" si="33"/>
        <v>5</v>
      </c>
      <c r="JX13" s="37">
        <v>5</v>
      </c>
      <c r="JY13" s="35">
        <v>3</v>
      </c>
      <c r="JZ13" s="51">
        <f t="shared" si="34"/>
        <v>2.5</v>
      </c>
      <c r="KA13" s="35">
        <f t="shared" si="35"/>
        <v>0</v>
      </c>
      <c r="KB13" s="50">
        <f t="shared" ref="KB13:KB18" si="40">FL13/FJ13*100</f>
        <v>0</v>
      </c>
    </row>
    <row r="14" spans="1:288" s="8" customFormat="1" ht="408" x14ac:dyDescent="0.25">
      <c r="A14" s="4">
        <v>5211</v>
      </c>
      <c r="B14" s="15" t="s">
        <v>247</v>
      </c>
      <c r="C14" s="15" t="s">
        <v>473</v>
      </c>
      <c r="D14" s="15" t="s">
        <v>240</v>
      </c>
      <c r="E14" s="20">
        <v>6</v>
      </c>
      <c r="F14" s="15" t="s">
        <v>474</v>
      </c>
      <c r="G14" s="15">
        <v>54901</v>
      </c>
      <c r="H14" s="15" t="s">
        <v>475</v>
      </c>
      <c r="I14" s="15" t="s">
        <v>476</v>
      </c>
      <c r="J14" s="15" t="s">
        <v>217</v>
      </c>
      <c r="K14" s="15" t="s">
        <v>477</v>
      </c>
      <c r="L14" s="15" t="s">
        <v>237</v>
      </c>
      <c r="M14" s="15" t="s">
        <v>209</v>
      </c>
      <c r="N14" s="15">
        <v>491419680</v>
      </c>
      <c r="O14" s="15" t="s">
        <v>478</v>
      </c>
      <c r="P14" s="15"/>
      <c r="Q14" s="15"/>
      <c r="R14" s="15"/>
      <c r="S14" s="15"/>
      <c r="T14" s="15"/>
      <c r="U14" s="15"/>
      <c r="V14" s="15"/>
      <c r="W14" s="15"/>
      <c r="X14" s="15"/>
      <c r="Y14" s="15"/>
      <c r="Z14" s="15"/>
      <c r="AA14" s="15"/>
      <c r="AB14" s="15" t="s">
        <v>479</v>
      </c>
      <c r="AC14" s="15" t="s">
        <v>480</v>
      </c>
      <c r="AD14" s="15" t="s">
        <v>233</v>
      </c>
      <c r="AE14" s="15">
        <v>491419685</v>
      </c>
      <c r="AF14" s="15" t="s">
        <v>481</v>
      </c>
      <c r="AG14" s="25" t="s">
        <v>623</v>
      </c>
      <c r="AH14" s="15">
        <v>3</v>
      </c>
      <c r="AI14" s="15">
        <v>0</v>
      </c>
      <c r="AJ14" s="21">
        <f t="shared" si="0"/>
        <v>3</v>
      </c>
      <c r="AK14" s="15">
        <v>0</v>
      </c>
      <c r="AL14" s="21">
        <f t="shared" si="1"/>
        <v>3</v>
      </c>
      <c r="AM14" s="15">
        <v>2</v>
      </c>
      <c r="AN14" s="25">
        <v>2</v>
      </c>
      <c r="AO14" s="15">
        <v>0</v>
      </c>
      <c r="AP14" s="25">
        <v>0</v>
      </c>
      <c r="AQ14" s="21">
        <f t="shared" si="39"/>
        <v>2</v>
      </c>
      <c r="AR14" s="25">
        <f t="shared" ref="AR14:AR18" si="41">SUM(AN14,AP14)</f>
        <v>2</v>
      </c>
      <c r="AS14" s="15">
        <v>0.4</v>
      </c>
      <c r="AT14" s="25">
        <v>0.4</v>
      </c>
      <c r="AU14" s="21">
        <f t="shared" si="4"/>
        <v>2.4</v>
      </c>
      <c r="AV14" s="25">
        <f t="shared" si="5"/>
        <v>2.4</v>
      </c>
      <c r="AW14" s="15">
        <v>1</v>
      </c>
      <c r="AX14" s="15">
        <v>0</v>
      </c>
      <c r="AY14" s="15">
        <v>0</v>
      </c>
      <c r="AZ14" s="15">
        <v>2</v>
      </c>
      <c r="BA14" s="21">
        <f t="shared" si="6"/>
        <v>3</v>
      </c>
      <c r="BB14" s="15">
        <v>0</v>
      </c>
      <c r="BC14" s="15">
        <v>0</v>
      </c>
      <c r="BD14" s="15">
        <v>0</v>
      </c>
      <c r="BE14" s="15">
        <v>0</v>
      </c>
      <c r="BF14" s="15">
        <v>3</v>
      </c>
      <c r="BG14" s="15">
        <v>0</v>
      </c>
      <c r="BH14" s="15">
        <v>0</v>
      </c>
      <c r="BI14" s="15">
        <v>1</v>
      </c>
      <c r="BJ14" s="15">
        <v>1</v>
      </c>
      <c r="BK14" s="15">
        <v>1</v>
      </c>
      <c r="BL14" s="15">
        <v>0</v>
      </c>
      <c r="BM14" s="15">
        <v>0</v>
      </c>
      <c r="BN14" s="15">
        <v>0</v>
      </c>
      <c r="BO14" s="15">
        <v>2</v>
      </c>
      <c r="BP14" s="15">
        <v>1</v>
      </c>
      <c r="BQ14" s="15">
        <v>0</v>
      </c>
      <c r="BR14" s="15">
        <v>1</v>
      </c>
      <c r="BS14" s="15">
        <v>0</v>
      </c>
      <c r="BT14" s="15">
        <v>2</v>
      </c>
      <c r="BU14" s="15">
        <v>1</v>
      </c>
      <c r="BV14" s="15">
        <v>0</v>
      </c>
      <c r="BW14" s="15">
        <v>1</v>
      </c>
      <c r="BX14" s="15">
        <v>0</v>
      </c>
      <c r="BY14" s="15">
        <v>1</v>
      </c>
      <c r="BZ14" s="15">
        <v>0</v>
      </c>
      <c r="CA14" s="15">
        <v>1</v>
      </c>
      <c r="CB14" s="15">
        <v>1</v>
      </c>
      <c r="CC14" s="15">
        <v>0</v>
      </c>
      <c r="CD14" s="15">
        <v>1</v>
      </c>
      <c r="CE14" s="15">
        <v>0.3</v>
      </c>
      <c r="CF14" s="15">
        <v>1.6</v>
      </c>
      <c r="CG14" s="15">
        <v>1.6</v>
      </c>
      <c r="CH14" s="15">
        <v>1.6</v>
      </c>
      <c r="CI14" s="15">
        <v>0.1</v>
      </c>
      <c r="CJ14" s="15"/>
      <c r="CK14" s="15"/>
      <c r="CL14" s="15">
        <v>2</v>
      </c>
      <c r="CM14" s="15"/>
      <c r="CN14" s="15"/>
      <c r="CO14" s="15">
        <v>0.4</v>
      </c>
      <c r="CP14" s="15">
        <v>0.1</v>
      </c>
      <c r="CQ14" s="15">
        <v>0.2</v>
      </c>
      <c r="CR14" s="15" t="s">
        <v>482</v>
      </c>
      <c r="CS14" s="15">
        <v>7</v>
      </c>
      <c r="CT14" s="15">
        <v>0.2</v>
      </c>
      <c r="CU14" s="15" t="s">
        <v>482</v>
      </c>
      <c r="CV14" s="15">
        <v>0</v>
      </c>
      <c r="CW14" s="15">
        <v>0</v>
      </c>
      <c r="CX14" s="15">
        <v>0</v>
      </c>
      <c r="CY14" s="25">
        <f t="shared" si="7"/>
        <v>7.6</v>
      </c>
      <c r="CZ14" s="25">
        <f t="shared" si="38"/>
        <v>0.30000000000000004</v>
      </c>
      <c r="DA14" s="25">
        <f t="shared" si="9"/>
        <v>7.8999999999999995</v>
      </c>
      <c r="DB14" s="25">
        <f t="shared" si="10"/>
        <v>15.100000000000001</v>
      </c>
      <c r="DC14" s="15">
        <v>1</v>
      </c>
      <c r="DD14" s="15">
        <v>5</v>
      </c>
      <c r="DE14" s="15" t="s">
        <v>483</v>
      </c>
      <c r="DF14" s="15">
        <v>0</v>
      </c>
      <c r="DG14" s="15">
        <v>0</v>
      </c>
      <c r="DH14" s="15"/>
      <c r="DI14" s="15" t="s">
        <v>484</v>
      </c>
      <c r="DJ14" s="15" t="s">
        <v>588</v>
      </c>
      <c r="DK14" s="15" t="s">
        <v>485</v>
      </c>
      <c r="DL14" s="15">
        <v>0</v>
      </c>
      <c r="DM14" s="15">
        <v>0</v>
      </c>
      <c r="DN14" s="15"/>
      <c r="DO14" s="15">
        <v>3</v>
      </c>
      <c r="DP14" s="15">
        <v>3</v>
      </c>
      <c r="DQ14" s="15" t="s">
        <v>486</v>
      </c>
      <c r="DR14" s="15">
        <v>1</v>
      </c>
      <c r="DS14" s="15">
        <v>0</v>
      </c>
      <c r="DT14" s="15">
        <v>1</v>
      </c>
      <c r="DU14" s="15">
        <v>3</v>
      </c>
      <c r="DV14" s="15">
        <v>1</v>
      </c>
      <c r="DW14" s="15">
        <v>0</v>
      </c>
      <c r="DX14" s="21">
        <f t="shared" si="11"/>
        <v>4</v>
      </c>
      <c r="DY14" s="21">
        <f t="shared" si="12"/>
        <v>1</v>
      </c>
      <c r="DZ14" s="21">
        <f t="shared" si="13"/>
        <v>1</v>
      </c>
      <c r="EA14" s="15">
        <v>0</v>
      </c>
      <c r="EB14" s="15">
        <v>2</v>
      </c>
      <c r="EC14" s="15">
        <v>0</v>
      </c>
      <c r="ED14" s="15">
        <v>2</v>
      </c>
      <c r="EE14" s="15">
        <v>1</v>
      </c>
      <c r="EF14" s="15">
        <v>0</v>
      </c>
      <c r="EG14" s="21">
        <f t="shared" si="14"/>
        <v>2</v>
      </c>
      <c r="EH14" s="21">
        <f t="shared" si="15"/>
        <v>3</v>
      </c>
      <c r="EI14" s="21">
        <f t="shared" si="16"/>
        <v>0</v>
      </c>
      <c r="EJ14" s="21">
        <f t="shared" si="17"/>
        <v>6</v>
      </c>
      <c r="EK14" s="21">
        <f t="shared" si="18"/>
        <v>4</v>
      </c>
      <c r="EL14" s="21">
        <f t="shared" si="19"/>
        <v>1</v>
      </c>
      <c r="EM14" s="15">
        <v>1</v>
      </c>
      <c r="EN14" s="15">
        <v>0</v>
      </c>
      <c r="EO14" s="15">
        <v>4</v>
      </c>
      <c r="EP14" s="15">
        <v>0</v>
      </c>
      <c r="EQ14" s="21">
        <f t="shared" si="20"/>
        <v>5</v>
      </c>
      <c r="ER14" s="21">
        <f t="shared" si="21"/>
        <v>0</v>
      </c>
      <c r="ES14" s="15">
        <v>8</v>
      </c>
      <c r="ET14" s="15">
        <v>0</v>
      </c>
      <c r="EU14" s="15">
        <v>15</v>
      </c>
      <c r="EV14" s="15">
        <v>0</v>
      </c>
      <c r="EW14" s="21">
        <f t="shared" si="22"/>
        <v>23</v>
      </c>
      <c r="EX14" s="21">
        <f t="shared" si="37"/>
        <v>0</v>
      </c>
      <c r="EY14" s="21">
        <f t="shared" si="23"/>
        <v>28</v>
      </c>
      <c r="EZ14" s="21">
        <f t="shared" si="24"/>
        <v>0</v>
      </c>
      <c r="FA14" s="15">
        <v>0</v>
      </c>
      <c r="FB14" s="15">
        <v>0</v>
      </c>
      <c r="FC14" s="21">
        <f t="shared" si="25"/>
        <v>0</v>
      </c>
      <c r="FD14" s="15">
        <v>0</v>
      </c>
      <c r="FE14" s="15">
        <v>3</v>
      </c>
      <c r="FF14" s="15">
        <v>0</v>
      </c>
      <c r="FG14" s="15">
        <v>0</v>
      </c>
      <c r="FH14" s="15">
        <v>0</v>
      </c>
      <c r="FI14" s="15">
        <v>0</v>
      </c>
      <c r="FJ14" s="15">
        <v>5</v>
      </c>
      <c r="FK14" s="15">
        <v>2</v>
      </c>
      <c r="FL14" s="15">
        <v>0</v>
      </c>
      <c r="FM14" s="15">
        <v>0</v>
      </c>
      <c r="FN14" s="15">
        <v>0</v>
      </c>
      <c r="FO14" s="15">
        <v>0</v>
      </c>
      <c r="FP14" s="15">
        <v>0</v>
      </c>
      <c r="FQ14" s="15">
        <v>0</v>
      </c>
      <c r="FR14" s="15">
        <v>2</v>
      </c>
      <c r="FS14" s="21">
        <f t="shared" si="26"/>
        <v>38</v>
      </c>
      <c r="FT14" s="15">
        <v>1</v>
      </c>
      <c r="FU14" s="15">
        <v>1</v>
      </c>
      <c r="FV14" s="15">
        <v>0</v>
      </c>
      <c r="FW14" s="15">
        <v>0</v>
      </c>
      <c r="FX14" s="15">
        <v>0</v>
      </c>
      <c r="FY14" s="15">
        <v>0</v>
      </c>
      <c r="FZ14" s="15">
        <v>0</v>
      </c>
      <c r="GA14" s="15">
        <v>0</v>
      </c>
      <c r="GB14" s="15">
        <v>0</v>
      </c>
      <c r="GC14" s="15">
        <v>0</v>
      </c>
      <c r="GD14" s="15">
        <v>0</v>
      </c>
      <c r="GE14" s="15">
        <v>0</v>
      </c>
      <c r="GF14" s="15">
        <v>0</v>
      </c>
      <c r="GG14" s="15">
        <v>0</v>
      </c>
      <c r="GH14" s="15">
        <v>0</v>
      </c>
      <c r="GI14" s="15">
        <v>0</v>
      </c>
      <c r="GJ14" s="15">
        <v>0</v>
      </c>
      <c r="GK14" s="15">
        <v>0</v>
      </c>
      <c r="GL14" s="15">
        <v>0</v>
      </c>
      <c r="GM14" s="15">
        <v>0</v>
      </c>
      <c r="GN14" s="15">
        <v>0</v>
      </c>
      <c r="GO14" s="15">
        <v>0</v>
      </c>
      <c r="GP14" s="15">
        <v>0</v>
      </c>
      <c r="GQ14" s="15">
        <v>0</v>
      </c>
      <c r="GR14" s="15">
        <v>0</v>
      </c>
      <c r="GS14" s="15">
        <v>0</v>
      </c>
      <c r="GT14" s="15">
        <v>0</v>
      </c>
      <c r="GU14" s="15">
        <v>0</v>
      </c>
      <c r="GV14" s="15">
        <v>0</v>
      </c>
      <c r="GW14" s="15">
        <v>0</v>
      </c>
      <c r="GX14" s="15">
        <v>4</v>
      </c>
      <c r="GY14" s="15" t="s">
        <v>487</v>
      </c>
      <c r="GZ14" s="15" t="s">
        <v>488</v>
      </c>
      <c r="HA14" s="15">
        <v>3</v>
      </c>
      <c r="HB14" s="15" t="s">
        <v>489</v>
      </c>
      <c r="HC14" s="15" t="s">
        <v>490</v>
      </c>
      <c r="HD14" s="15" t="s">
        <v>491</v>
      </c>
      <c r="HE14" s="15">
        <v>1</v>
      </c>
      <c r="HF14" s="15">
        <v>1</v>
      </c>
      <c r="HG14" s="15">
        <v>1</v>
      </c>
      <c r="HH14" s="15"/>
      <c r="HI14" s="15">
        <v>0</v>
      </c>
      <c r="HJ14" s="15">
        <v>2</v>
      </c>
      <c r="HK14" s="15" t="s">
        <v>492</v>
      </c>
      <c r="HL14" s="15" t="s">
        <v>493</v>
      </c>
      <c r="HM14" s="15" t="s">
        <v>494</v>
      </c>
      <c r="HN14" s="15">
        <v>2</v>
      </c>
      <c r="HO14" s="15" t="s">
        <v>495</v>
      </c>
      <c r="HP14" s="15">
        <v>0</v>
      </c>
      <c r="HQ14" s="15">
        <v>0</v>
      </c>
      <c r="HR14" s="15">
        <v>1</v>
      </c>
      <c r="HS14" s="15"/>
      <c r="HT14" s="15">
        <v>0</v>
      </c>
      <c r="HU14" s="15">
        <v>0</v>
      </c>
      <c r="HV14" s="15">
        <v>1</v>
      </c>
      <c r="HW14" s="15">
        <v>0</v>
      </c>
      <c r="HX14" s="15">
        <v>0</v>
      </c>
      <c r="HY14" s="15">
        <v>0</v>
      </c>
      <c r="HZ14" s="15">
        <v>10</v>
      </c>
      <c r="IA14" s="15" t="s">
        <v>496</v>
      </c>
      <c r="IB14" s="15">
        <v>0</v>
      </c>
      <c r="IC14" s="15">
        <v>0</v>
      </c>
      <c r="ID14" s="15">
        <v>4</v>
      </c>
      <c r="IE14" s="15">
        <v>0</v>
      </c>
      <c r="IF14" s="15">
        <v>2</v>
      </c>
      <c r="IG14" s="15">
        <v>0</v>
      </c>
      <c r="IH14" s="15" t="s">
        <v>497</v>
      </c>
      <c r="II14" s="15" t="s">
        <v>498</v>
      </c>
      <c r="IJ14" s="15">
        <v>14414</v>
      </c>
      <c r="IK14" s="15">
        <v>98.1</v>
      </c>
      <c r="IL14" s="15">
        <v>9859</v>
      </c>
      <c r="IM14" s="15">
        <v>23.1</v>
      </c>
      <c r="IN14" s="15">
        <v>1</v>
      </c>
      <c r="IO14" s="15">
        <v>0</v>
      </c>
      <c r="IP14" s="15">
        <v>13</v>
      </c>
      <c r="IQ14" s="15">
        <v>4</v>
      </c>
      <c r="IR14" s="15">
        <v>8</v>
      </c>
      <c r="IS14" s="15">
        <v>12</v>
      </c>
      <c r="IT14" s="15">
        <v>1</v>
      </c>
      <c r="IU14" s="22">
        <v>0.33</v>
      </c>
      <c r="IV14" s="24">
        <v>0.1022</v>
      </c>
      <c r="IW14" s="22">
        <v>0.92</v>
      </c>
      <c r="IX14" s="22">
        <v>0.98</v>
      </c>
      <c r="IY14" s="45">
        <v>14414</v>
      </c>
      <c r="IZ14" s="7">
        <v>98.088057000000006</v>
      </c>
      <c r="JA14" s="45">
        <v>9859</v>
      </c>
      <c r="JB14" s="7">
        <v>23.132573999999998</v>
      </c>
      <c r="JC14" s="45">
        <v>1</v>
      </c>
      <c r="JD14" s="45">
        <v>1</v>
      </c>
      <c r="JE14" s="45">
        <v>13</v>
      </c>
      <c r="JF14" s="45">
        <v>4</v>
      </c>
      <c r="JG14" s="45">
        <v>8</v>
      </c>
      <c r="JH14" s="45">
        <v>12</v>
      </c>
      <c r="JI14" s="45">
        <v>0</v>
      </c>
      <c r="JJ14" s="45">
        <v>30.76923076923077</v>
      </c>
      <c r="JK14" s="45">
        <v>10.218777195270572</v>
      </c>
      <c r="JL14" s="45">
        <v>92.307692307692307</v>
      </c>
      <c r="JM14" s="45">
        <v>98.123566664186228</v>
      </c>
      <c r="JN14" s="33">
        <f t="shared" si="27"/>
        <v>23.75</v>
      </c>
      <c r="JO14" s="29">
        <f>EL14/CG14</f>
        <v>0.625</v>
      </c>
      <c r="JP14" s="35">
        <v>3</v>
      </c>
      <c r="JQ14" s="32">
        <f t="shared" si="28"/>
        <v>3</v>
      </c>
      <c r="JR14" s="34">
        <f t="shared" si="29"/>
        <v>0</v>
      </c>
      <c r="JS14" s="36">
        <f t="shared" si="30"/>
        <v>12</v>
      </c>
      <c r="JT14" s="38">
        <v>98.123566664186228</v>
      </c>
      <c r="JU14" s="38">
        <f t="shared" si="31"/>
        <v>98.123566664186228</v>
      </c>
      <c r="JV14" s="40">
        <f t="shared" si="32"/>
        <v>0</v>
      </c>
      <c r="JW14" s="36">
        <f t="shared" si="33"/>
        <v>13</v>
      </c>
      <c r="JX14" s="37">
        <v>5</v>
      </c>
      <c r="JY14" s="35">
        <v>1</v>
      </c>
      <c r="JZ14" s="51">
        <f t="shared" si="34"/>
        <v>19</v>
      </c>
      <c r="KA14" s="35">
        <f t="shared" si="35"/>
        <v>0</v>
      </c>
      <c r="KB14" s="50">
        <f t="shared" si="40"/>
        <v>0</v>
      </c>
    </row>
    <row r="15" spans="1:288" s="8" customFormat="1" ht="51" x14ac:dyDescent="0.25">
      <c r="A15" s="4">
        <v>5212</v>
      </c>
      <c r="B15" s="15" t="s">
        <v>247</v>
      </c>
      <c r="C15" s="15" t="s">
        <v>499</v>
      </c>
      <c r="D15" s="15" t="s">
        <v>211</v>
      </c>
      <c r="E15" s="20">
        <v>1</v>
      </c>
      <c r="F15" s="15" t="s">
        <v>500</v>
      </c>
      <c r="G15" s="15">
        <v>50401</v>
      </c>
      <c r="H15" s="15" t="s">
        <v>501</v>
      </c>
      <c r="I15" s="15" t="s">
        <v>502</v>
      </c>
      <c r="J15" s="15" t="s">
        <v>223</v>
      </c>
      <c r="K15" s="15" t="s">
        <v>503</v>
      </c>
      <c r="L15" s="15" t="s">
        <v>224</v>
      </c>
      <c r="M15" s="15" t="s">
        <v>209</v>
      </c>
      <c r="N15" s="15">
        <v>495703951</v>
      </c>
      <c r="O15" s="15" t="s">
        <v>504</v>
      </c>
      <c r="P15" s="15"/>
      <c r="Q15" s="15"/>
      <c r="R15" s="15"/>
      <c r="S15" s="15"/>
      <c r="T15" s="15"/>
      <c r="U15" s="15"/>
      <c r="V15" s="15"/>
      <c r="W15" s="15"/>
      <c r="X15" s="15"/>
      <c r="Y15" s="15"/>
      <c r="Z15" s="15"/>
      <c r="AA15" s="15"/>
      <c r="AB15" s="15"/>
      <c r="AC15" s="15"/>
      <c r="AD15" s="15"/>
      <c r="AE15" s="15"/>
      <c r="AF15" s="15"/>
      <c r="AG15" s="25" t="s">
        <v>623</v>
      </c>
      <c r="AH15" s="15">
        <v>1</v>
      </c>
      <c r="AI15" s="15">
        <v>2</v>
      </c>
      <c r="AJ15" s="21">
        <f t="shared" si="0"/>
        <v>3</v>
      </c>
      <c r="AK15" s="15">
        <v>4</v>
      </c>
      <c r="AL15" s="21">
        <f t="shared" si="1"/>
        <v>7</v>
      </c>
      <c r="AM15" s="15">
        <v>0.5</v>
      </c>
      <c r="AN15" s="25">
        <v>0.5</v>
      </c>
      <c r="AO15" s="15">
        <v>1</v>
      </c>
      <c r="AP15" s="25">
        <v>1</v>
      </c>
      <c r="AQ15" s="21">
        <f t="shared" si="39"/>
        <v>1.5</v>
      </c>
      <c r="AR15" s="25">
        <f t="shared" si="41"/>
        <v>1.5</v>
      </c>
      <c r="AS15" s="15">
        <v>0.2</v>
      </c>
      <c r="AT15" s="25">
        <v>0.2</v>
      </c>
      <c r="AU15" s="21">
        <f t="shared" si="4"/>
        <v>1.7</v>
      </c>
      <c r="AV15" s="25">
        <f t="shared" si="5"/>
        <v>1.7</v>
      </c>
      <c r="AW15" s="15">
        <v>0</v>
      </c>
      <c r="AX15" s="15">
        <v>1</v>
      </c>
      <c r="AY15" s="15">
        <v>0</v>
      </c>
      <c r="AZ15" s="15">
        <v>0</v>
      </c>
      <c r="BA15" s="21">
        <f t="shared" si="6"/>
        <v>1</v>
      </c>
      <c r="BB15" s="15">
        <v>0</v>
      </c>
      <c r="BC15" s="15">
        <v>0</v>
      </c>
      <c r="BD15" s="15">
        <v>0</v>
      </c>
      <c r="BE15" s="15">
        <v>1</v>
      </c>
      <c r="BF15" s="15">
        <v>1</v>
      </c>
      <c r="BG15" s="15">
        <v>0</v>
      </c>
      <c r="BH15" s="15">
        <v>0</v>
      </c>
      <c r="BI15" s="15">
        <v>1</v>
      </c>
      <c r="BJ15" s="15">
        <v>0</v>
      </c>
      <c r="BK15" s="15">
        <v>1</v>
      </c>
      <c r="BL15" s="15">
        <v>0</v>
      </c>
      <c r="BM15" s="15">
        <v>0</v>
      </c>
      <c r="BN15" s="15">
        <v>0</v>
      </c>
      <c r="BO15" s="15">
        <v>1</v>
      </c>
      <c r="BP15" s="15">
        <v>0</v>
      </c>
      <c r="BQ15" s="15">
        <v>1</v>
      </c>
      <c r="BR15" s="15">
        <v>1</v>
      </c>
      <c r="BS15" s="15">
        <v>0</v>
      </c>
      <c r="BT15" s="15">
        <v>2</v>
      </c>
      <c r="BU15" s="15">
        <v>1</v>
      </c>
      <c r="BV15" s="15">
        <v>0</v>
      </c>
      <c r="BW15" s="15">
        <v>1</v>
      </c>
      <c r="BX15" s="15">
        <v>0</v>
      </c>
      <c r="BY15" s="15">
        <v>0</v>
      </c>
      <c r="BZ15" s="15">
        <v>0</v>
      </c>
      <c r="CA15" s="15">
        <v>0.5</v>
      </c>
      <c r="CB15" s="15">
        <v>1</v>
      </c>
      <c r="CC15" s="15">
        <v>1</v>
      </c>
      <c r="CD15" s="15">
        <v>1</v>
      </c>
      <c r="CE15" s="15">
        <v>0.5</v>
      </c>
      <c r="CF15" s="15">
        <v>0.6</v>
      </c>
      <c r="CG15" s="15">
        <v>0.05</v>
      </c>
      <c r="CH15" s="15">
        <v>0.1</v>
      </c>
      <c r="CI15" s="15">
        <v>0.05</v>
      </c>
      <c r="CJ15" s="15">
        <v>0.1</v>
      </c>
      <c r="CK15" s="15"/>
      <c r="CL15" s="15">
        <v>0.02</v>
      </c>
      <c r="CM15" s="15">
        <v>0.03</v>
      </c>
      <c r="CN15" s="15"/>
      <c r="CO15" s="15">
        <v>0.05</v>
      </c>
      <c r="CP15" s="15">
        <v>0.1</v>
      </c>
      <c r="CQ15" s="15">
        <v>0</v>
      </c>
      <c r="CR15" s="15"/>
      <c r="CS15" s="15">
        <v>0</v>
      </c>
      <c r="CT15" s="15">
        <v>0</v>
      </c>
      <c r="CU15" s="15">
        <v>0</v>
      </c>
      <c r="CV15" s="15">
        <v>0.1</v>
      </c>
      <c r="CW15" s="15">
        <v>0.1</v>
      </c>
      <c r="CX15" s="15">
        <v>0.05</v>
      </c>
      <c r="CY15" s="25">
        <f t="shared" si="7"/>
        <v>1.6000000000000005</v>
      </c>
      <c r="CZ15" s="25">
        <f t="shared" si="38"/>
        <v>0.2</v>
      </c>
      <c r="DA15" s="25">
        <f t="shared" si="9"/>
        <v>1.8000000000000005</v>
      </c>
      <c r="DB15" s="25">
        <f t="shared" si="10"/>
        <v>1.8500000000000005</v>
      </c>
      <c r="DC15" s="15">
        <v>1</v>
      </c>
      <c r="DD15" s="15">
        <v>5</v>
      </c>
      <c r="DE15" s="15" t="s">
        <v>505</v>
      </c>
      <c r="DF15" s="15">
        <v>0</v>
      </c>
      <c r="DG15" s="15">
        <v>0</v>
      </c>
      <c r="DH15" s="15"/>
      <c r="DI15" s="15" t="s">
        <v>506</v>
      </c>
      <c r="DJ15" s="15" t="s">
        <v>588</v>
      </c>
      <c r="DK15" s="15" t="s">
        <v>507</v>
      </c>
      <c r="DL15" s="15">
        <v>0</v>
      </c>
      <c r="DM15" s="15">
        <v>0</v>
      </c>
      <c r="DN15" s="15"/>
      <c r="DO15" s="15">
        <v>0</v>
      </c>
      <c r="DP15" s="15">
        <v>0</v>
      </c>
      <c r="DQ15" s="15"/>
      <c r="DR15" s="15">
        <v>0</v>
      </c>
      <c r="DS15" s="15">
        <v>0</v>
      </c>
      <c r="DT15" s="15">
        <v>0</v>
      </c>
      <c r="DU15" s="15">
        <v>1</v>
      </c>
      <c r="DV15" s="15">
        <v>0</v>
      </c>
      <c r="DW15" s="15">
        <v>0</v>
      </c>
      <c r="DX15" s="21">
        <f t="shared" si="11"/>
        <v>1</v>
      </c>
      <c r="DY15" s="21">
        <f t="shared" si="12"/>
        <v>0</v>
      </c>
      <c r="DZ15" s="21">
        <f t="shared" si="13"/>
        <v>0</v>
      </c>
      <c r="EA15" s="15">
        <v>1</v>
      </c>
      <c r="EB15" s="15">
        <v>0</v>
      </c>
      <c r="EC15" s="15">
        <v>0</v>
      </c>
      <c r="ED15" s="15">
        <v>1</v>
      </c>
      <c r="EE15" s="15">
        <v>0</v>
      </c>
      <c r="EF15" s="15">
        <v>0</v>
      </c>
      <c r="EG15" s="21">
        <f t="shared" si="14"/>
        <v>2</v>
      </c>
      <c r="EH15" s="21">
        <f t="shared" si="15"/>
        <v>0</v>
      </c>
      <c r="EI15" s="21">
        <f t="shared" si="16"/>
        <v>0</v>
      </c>
      <c r="EJ15" s="21">
        <f t="shared" si="17"/>
        <v>3</v>
      </c>
      <c r="EK15" s="21">
        <f t="shared" si="18"/>
        <v>0</v>
      </c>
      <c r="EL15" s="21">
        <f t="shared" si="19"/>
        <v>0</v>
      </c>
      <c r="EM15" s="15">
        <v>0</v>
      </c>
      <c r="EN15" s="15">
        <v>0</v>
      </c>
      <c r="EO15" s="15">
        <v>1</v>
      </c>
      <c r="EP15" s="15">
        <v>0</v>
      </c>
      <c r="EQ15" s="21">
        <f t="shared" si="20"/>
        <v>1</v>
      </c>
      <c r="ER15" s="21">
        <f t="shared" si="21"/>
        <v>0</v>
      </c>
      <c r="ES15" s="15">
        <v>0</v>
      </c>
      <c r="ET15" s="15">
        <v>0</v>
      </c>
      <c r="EU15" s="15">
        <v>3</v>
      </c>
      <c r="EV15" s="15">
        <v>0</v>
      </c>
      <c r="EW15" s="21">
        <f t="shared" si="22"/>
        <v>3</v>
      </c>
      <c r="EX15" s="21">
        <f t="shared" si="37"/>
        <v>0</v>
      </c>
      <c r="EY15" s="21">
        <f t="shared" si="23"/>
        <v>4</v>
      </c>
      <c r="EZ15" s="21">
        <f t="shared" si="24"/>
        <v>0</v>
      </c>
      <c r="FA15" s="15">
        <v>0</v>
      </c>
      <c r="FB15" s="15">
        <v>0</v>
      </c>
      <c r="FC15" s="21">
        <f t="shared" si="25"/>
        <v>0</v>
      </c>
      <c r="FD15" s="15">
        <v>0</v>
      </c>
      <c r="FE15" s="15">
        <v>3</v>
      </c>
      <c r="FF15" s="15">
        <v>0</v>
      </c>
      <c r="FG15" s="15">
        <v>0</v>
      </c>
      <c r="FH15" s="15">
        <v>0</v>
      </c>
      <c r="FI15" s="15">
        <v>0</v>
      </c>
      <c r="FJ15" s="15">
        <v>1</v>
      </c>
      <c r="FK15" s="15">
        <v>0</v>
      </c>
      <c r="FL15" s="15">
        <v>0</v>
      </c>
      <c r="FM15" s="15">
        <v>0</v>
      </c>
      <c r="FN15" s="15">
        <v>0</v>
      </c>
      <c r="FO15" s="15">
        <v>0</v>
      </c>
      <c r="FP15" s="15">
        <v>0</v>
      </c>
      <c r="FQ15" s="15">
        <v>50</v>
      </c>
      <c r="FR15" s="15">
        <v>2</v>
      </c>
      <c r="FS15" s="21">
        <f t="shared" si="26"/>
        <v>7</v>
      </c>
      <c r="FT15" s="15">
        <v>0</v>
      </c>
      <c r="FU15" s="15">
        <v>0</v>
      </c>
      <c r="FV15" s="15">
        <v>0</v>
      </c>
      <c r="FW15" s="15">
        <v>0</v>
      </c>
      <c r="FX15" s="15">
        <v>0</v>
      </c>
      <c r="FY15" s="15">
        <v>0</v>
      </c>
      <c r="FZ15" s="15">
        <v>0</v>
      </c>
      <c r="GA15" s="15">
        <v>0</v>
      </c>
      <c r="GB15" s="15">
        <v>0</v>
      </c>
      <c r="GC15" s="15">
        <v>0</v>
      </c>
      <c r="GD15" s="15">
        <v>0</v>
      </c>
      <c r="GE15" s="15">
        <v>0</v>
      </c>
      <c r="GF15" s="15">
        <v>0</v>
      </c>
      <c r="GG15" s="15">
        <v>0</v>
      </c>
      <c r="GH15" s="15">
        <v>0</v>
      </c>
      <c r="GI15" s="15">
        <v>0</v>
      </c>
      <c r="GJ15" s="15">
        <v>0</v>
      </c>
      <c r="GK15" s="15">
        <v>0</v>
      </c>
      <c r="GL15" s="15">
        <v>0</v>
      </c>
      <c r="GM15" s="15">
        <v>0</v>
      </c>
      <c r="GN15" s="15">
        <v>0</v>
      </c>
      <c r="GO15" s="15">
        <v>0</v>
      </c>
      <c r="GP15" s="15">
        <v>0</v>
      </c>
      <c r="GQ15" s="15">
        <v>0</v>
      </c>
      <c r="GR15" s="15">
        <v>0</v>
      </c>
      <c r="GS15" s="15">
        <v>0</v>
      </c>
      <c r="GT15" s="15">
        <v>0</v>
      </c>
      <c r="GU15" s="15">
        <v>0</v>
      </c>
      <c r="GV15" s="15">
        <v>0</v>
      </c>
      <c r="GW15" s="15">
        <v>0</v>
      </c>
      <c r="GX15" s="15">
        <v>2</v>
      </c>
      <c r="GY15" s="15" t="s">
        <v>508</v>
      </c>
      <c r="GZ15" s="15">
        <v>0</v>
      </c>
      <c r="HA15" s="15">
        <v>2</v>
      </c>
      <c r="HB15" s="15" t="s">
        <v>509</v>
      </c>
      <c r="HC15" s="15">
        <v>0</v>
      </c>
      <c r="HD15" s="15">
        <v>0</v>
      </c>
      <c r="HE15" s="15">
        <v>1</v>
      </c>
      <c r="HF15" s="15"/>
      <c r="HG15" s="15"/>
      <c r="HH15" s="15"/>
      <c r="HI15" s="15">
        <v>0</v>
      </c>
      <c r="HJ15" s="15">
        <v>2</v>
      </c>
      <c r="HK15" s="15" t="s">
        <v>510</v>
      </c>
      <c r="HL15" s="15">
        <v>0</v>
      </c>
      <c r="HM15" s="15" t="s">
        <v>511</v>
      </c>
      <c r="HN15" s="15">
        <v>3</v>
      </c>
      <c r="HO15" s="15" t="s">
        <v>512</v>
      </c>
      <c r="HP15" s="15">
        <v>1</v>
      </c>
      <c r="HQ15" s="15" t="s">
        <v>513</v>
      </c>
      <c r="HR15" s="15">
        <v>2</v>
      </c>
      <c r="HS15" s="15"/>
      <c r="HT15" s="15">
        <v>1</v>
      </c>
      <c r="HU15" s="15">
        <v>0</v>
      </c>
      <c r="HV15" s="15">
        <v>0</v>
      </c>
      <c r="HW15" s="15">
        <v>0</v>
      </c>
      <c r="HX15" s="15">
        <v>0</v>
      </c>
      <c r="HY15" s="15">
        <v>0</v>
      </c>
      <c r="HZ15" s="15">
        <v>0</v>
      </c>
      <c r="IA15" s="15">
        <v>0</v>
      </c>
      <c r="IB15" s="15">
        <v>0</v>
      </c>
      <c r="IC15" s="15">
        <v>0</v>
      </c>
      <c r="ID15" s="15">
        <v>0</v>
      </c>
      <c r="IE15" s="15">
        <v>0</v>
      </c>
      <c r="IF15" s="15">
        <v>1</v>
      </c>
      <c r="IG15" s="15">
        <v>0</v>
      </c>
      <c r="IH15" s="15" t="s">
        <v>514</v>
      </c>
      <c r="II15" s="15">
        <v>0</v>
      </c>
      <c r="IJ15" s="15">
        <v>17162</v>
      </c>
      <c r="IK15" s="15">
        <v>214.15</v>
      </c>
      <c r="IL15" s="15">
        <v>7156</v>
      </c>
      <c r="IM15" s="15">
        <v>35.24</v>
      </c>
      <c r="IN15" s="15">
        <v>2</v>
      </c>
      <c r="IO15" s="15">
        <v>1</v>
      </c>
      <c r="IP15" s="15">
        <v>23</v>
      </c>
      <c r="IQ15" s="15">
        <v>4</v>
      </c>
      <c r="IR15" s="15">
        <v>19</v>
      </c>
      <c r="IS15" s="15">
        <v>23</v>
      </c>
      <c r="IT15" s="15">
        <v>0</v>
      </c>
      <c r="IU15" s="15">
        <v>0.17</v>
      </c>
      <c r="IV15" s="15">
        <v>0.13</v>
      </c>
      <c r="IW15" s="15">
        <v>1</v>
      </c>
      <c r="IX15" s="15">
        <v>1</v>
      </c>
      <c r="IY15" s="45">
        <v>17401</v>
      </c>
      <c r="IZ15" s="7">
        <v>214.14940999999999</v>
      </c>
      <c r="JA15" s="45">
        <v>7145</v>
      </c>
      <c r="JB15" s="7">
        <v>35.252186000000002</v>
      </c>
      <c r="JC15" s="45">
        <v>2</v>
      </c>
      <c r="JD15" s="45">
        <v>1</v>
      </c>
      <c r="JE15" s="45">
        <v>23</v>
      </c>
      <c r="JF15" s="45">
        <v>4</v>
      </c>
      <c r="JG15" s="45">
        <v>18</v>
      </c>
      <c r="JH15" s="45">
        <v>22</v>
      </c>
      <c r="JI15" s="45">
        <v>0</v>
      </c>
      <c r="JJ15" s="45">
        <v>17.391304347826086</v>
      </c>
      <c r="JK15" s="45">
        <v>13.288105720207213</v>
      </c>
      <c r="JL15" s="45">
        <v>95.652173913043484</v>
      </c>
      <c r="JM15" s="45">
        <v>83.541532988580258</v>
      </c>
      <c r="JN15" s="33">
        <f t="shared" si="27"/>
        <v>11.666666666666668</v>
      </c>
      <c r="JO15" s="29">
        <f>EL15/CG15</f>
        <v>0</v>
      </c>
      <c r="JP15" s="35">
        <v>2</v>
      </c>
      <c r="JQ15" s="32">
        <f t="shared" si="28"/>
        <v>7</v>
      </c>
      <c r="JR15" s="34">
        <f t="shared" si="29"/>
        <v>5</v>
      </c>
      <c r="JS15" s="36">
        <f t="shared" si="30"/>
        <v>22</v>
      </c>
      <c r="JT15" s="38">
        <v>83.541532988580258</v>
      </c>
      <c r="JU15" s="38">
        <f t="shared" si="31"/>
        <v>83.541532988580258</v>
      </c>
      <c r="JV15" s="40">
        <f t="shared" si="32"/>
        <v>0</v>
      </c>
      <c r="JW15" s="36">
        <f t="shared" si="33"/>
        <v>23</v>
      </c>
      <c r="JX15" s="37">
        <v>3</v>
      </c>
      <c r="JY15" s="35">
        <v>3</v>
      </c>
      <c r="JZ15" s="51">
        <f t="shared" si="34"/>
        <v>4.666666666666667</v>
      </c>
      <c r="KA15" s="35">
        <f t="shared" si="35"/>
        <v>0</v>
      </c>
      <c r="KB15" s="50">
        <f t="shared" si="40"/>
        <v>0</v>
      </c>
    </row>
    <row r="16" spans="1:288" s="8" customFormat="1" ht="63.75" x14ac:dyDescent="0.25">
      <c r="A16" s="4">
        <v>5213</v>
      </c>
      <c r="B16" s="15" t="s">
        <v>247</v>
      </c>
      <c r="C16" s="15" t="s">
        <v>515</v>
      </c>
      <c r="D16" s="15" t="s">
        <v>516</v>
      </c>
      <c r="E16" s="20">
        <v>136</v>
      </c>
      <c r="F16" s="15" t="s">
        <v>517</v>
      </c>
      <c r="G16" s="15">
        <v>51601</v>
      </c>
      <c r="H16" s="15" t="s">
        <v>518</v>
      </c>
      <c r="I16" s="15" t="s">
        <v>519</v>
      </c>
      <c r="J16" s="15" t="s">
        <v>520</v>
      </c>
      <c r="K16" s="15" t="s">
        <v>521</v>
      </c>
      <c r="L16" s="15" t="s">
        <v>236</v>
      </c>
      <c r="M16" s="15"/>
      <c r="N16" s="15">
        <v>494509550</v>
      </c>
      <c r="O16" s="15" t="s">
        <v>522</v>
      </c>
      <c r="P16" s="15" t="s">
        <v>252</v>
      </c>
      <c r="Q16" s="15" t="s">
        <v>523</v>
      </c>
      <c r="R16" s="15" t="s">
        <v>216</v>
      </c>
      <c r="S16" s="15" t="s">
        <v>209</v>
      </c>
      <c r="T16" s="15">
        <v>494509650</v>
      </c>
      <c r="U16" s="15" t="s">
        <v>524</v>
      </c>
      <c r="V16" s="15"/>
      <c r="W16" s="15"/>
      <c r="X16" s="15"/>
      <c r="Y16" s="15"/>
      <c r="Z16" s="15"/>
      <c r="AA16" s="15"/>
      <c r="AB16" s="15"/>
      <c r="AC16" s="15"/>
      <c r="AD16" s="15"/>
      <c r="AE16" s="15"/>
      <c r="AF16" s="15"/>
      <c r="AG16" s="21" t="s">
        <v>622</v>
      </c>
      <c r="AH16" s="15">
        <v>1</v>
      </c>
      <c r="AI16" s="15">
        <v>2</v>
      </c>
      <c r="AJ16" s="21">
        <f t="shared" si="0"/>
        <v>3</v>
      </c>
      <c r="AK16" s="15">
        <v>0</v>
      </c>
      <c r="AL16" s="21">
        <f t="shared" si="1"/>
        <v>3</v>
      </c>
      <c r="AM16" s="15">
        <v>2</v>
      </c>
      <c r="AN16" s="15">
        <v>1</v>
      </c>
      <c r="AO16" s="15">
        <v>2</v>
      </c>
      <c r="AP16" s="15">
        <v>1.5</v>
      </c>
      <c r="AQ16" s="21">
        <f t="shared" si="39"/>
        <v>4</v>
      </c>
      <c r="AR16" s="21">
        <f t="shared" si="41"/>
        <v>2.5</v>
      </c>
      <c r="AS16" s="15">
        <v>0</v>
      </c>
      <c r="AT16" s="15">
        <v>0</v>
      </c>
      <c r="AU16" s="21">
        <f t="shared" si="4"/>
        <v>4</v>
      </c>
      <c r="AV16" s="21">
        <f t="shared" si="5"/>
        <v>2.5</v>
      </c>
      <c r="AW16" s="15">
        <v>0</v>
      </c>
      <c r="AX16" s="15">
        <v>0</v>
      </c>
      <c r="AY16" s="15">
        <v>0</v>
      </c>
      <c r="AZ16" s="15">
        <v>2</v>
      </c>
      <c r="BA16" s="21">
        <f t="shared" si="6"/>
        <v>2</v>
      </c>
      <c r="BB16" s="15">
        <v>0</v>
      </c>
      <c r="BC16" s="15">
        <v>0</v>
      </c>
      <c r="BD16" s="15">
        <v>0</v>
      </c>
      <c r="BE16" s="15">
        <v>0</v>
      </c>
      <c r="BF16" s="15">
        <v>3</v>
      </c>
      <c r="BG16" s="15">
        <v>0</v>
      </c>
      <c r="BH16" s="15">
        <v>0</v>
      </c>
      <c r="BI16" s="15">
        <v>2</v>
      </c>
      <c r="BJ16" s="15">
        <v>1</v>
      </c>
      <c r="BK16" s="15">
        <v>0</v>
      </c>
      <c r="BL16" s="15">
        <v>0</v>
      </c>
      <c r="BM16" s="15">
        <v>0</v>
      </c>
      <c r="BN16" s="15">
        <v>0</v>
      </c>
      <c r="BO16" s="15">
        <v>2</v>
      </c>
      <c r="BP16" s="15">
        <v>1</v>
      </c>
      <c r="BQ16" s="15">
        <v>0</v>
      </c>
      <c r="BR16" s="15">
        <v>1</v>
      </c>
      <c r="BS16" s="15">
        <v>0</v>
      </c>
      <c r="BT16" s="15">
        <v>1</v>
      </c>
      <c r="BU16" s="15">
        <v>1</v>
      </c>
      <c r="BV16" s="15">
        <v>0</v>
      </c>
      <c r="BW16" s="15">
        <v>1</v>
      </c>
      <c r="BX16" s="15">
        <v>1</v>
      </c>
      <c r="BY16" s="15">
        <v>0</v>
      </c>
      <c r="BZ16" s="15">
        <v>0</v>
      </c>
      <c r="CA16" s="15">
        <v>1</v>
      </c>
      <c r="CB16" s="15">
        <v>1</v>
      </c>
      <c r="CC16" s="15">
        <v>0</v>
      </c>
      <c r="CD16" s="15">
        <v>1</v>
      </c>
      <c r="CE16" s="15">
        <v>0.05</v>
      </c>
      <c r="CF16" s="15">
        <v>0.55000000000000004</v>
      </c>
      <c r="CG16" s="15">
        <v>0</v>
      </c>
      <c r="CH16" s="15">
        <v>0.1</v>
      </c>
      <c r="CI16" s="15">
        <v>0.05</v>
      </c>
      <c r="CJ16" s="15">
        <v>0.1</v>
      </c>
      <c r="CK16" s="15" t="s">
        <v>525</v>
      </c>
      <c r="CL16" s="15">
        <v>0.05</v>
      </c>
      <c r="CM16" s="15">
        <v>0.05</v>
      </c>
      <c r="CN16" s="15" t="s">
        <v>526</v>
      </c>
      <c r="CO16" s="15">
        <v>0.05</v>
      </c>
      <c r="CP16" s="15">
        <v>1</v>
      </c>
      <c r="CQ16" s="15">
        <v>0.5</v>
      </c>
      <c r="CR16" s="15" t="s">
        <v>527</v>
      </c>
      <c r="CS16" s="15">
        <v>0</v>
      </c>
      <c r="CT16" s="15">
        <v>0</v>
      </c>
      <c r="CU16" s="15">
        <v>0</v>
      </c>
      <c r="CV16" s="15">
        <v>0</v>
      </c>
      <c r="CW16" s="15">
        <v>0</v>
      </c>
      <c r="CX16" s="15">
        <v>0</v>
      </c>
      <c r="CY16" s="21">
        <f t="shared" si="7"/>
        <v>1.0000000000000002</v>
      </c>
      <c r="CZ16" s="21">
        <f t="shared" si="38"/>
        <v>1.5</v>
      </c>
      <c r="DA16" s="21">
        <f t="shared" si="9"/>
        <v>2.5</v>
      </c>
      <c r="DB16" s="21">
        <f t="shared" si="10"/>
        <v>2.5</v>
      </c>
      <c r="DC16" s="15">
        <v>1</v>
      </c>
      <c r="DD16" s="15">
        <v>3</v>
      </c>
      <c r="DE16" s="15" t="s">
        <v>528</v>
      </c>
      <c r="DF16" s="15">
        <v>0</v>
      </c>
      <c r="DG16" s="15">
        <v>0</v>
      </c>
      <c r="DH16" s="15"/>
      <c r="DI16" s="15" t="s">
        <v>529</v>
      </c>
      <c r="DJ16" s="15" t="s">
        <v>588</v>
      </c>
      <c r="DK16" s="15" t="s">
        <v>219</v>
      </c>
      <c r="DL16" s="15">
        <v>0</v>
      </c>
      <c r="DM16" s="15">
        <v>0</v>
      </c>
      <c r="DN16" s="15">
        <v>0</v>
      </c>
      <c r="DO16" s="15">
        <v>20</v>
      </c>
      <c r="DP16" s="15">
        <v>0</v>
      </c>
      <c r="DQ16" s="15" t="s">
        <v>530</v>
      </c>
      <c r="DR16" s="15">
        <v>1</v>
      </c>
      <c r="DS16" s="15">
        <v>0</v>
      </c>
      <c r="DT16" s="15">
        <v>0</v>
      </c>
      <c r="DU16" s="15">
        <v>9</v>
      </c>
      <c r="DV16" s="15">
        <v>0</v>
      </c>
      <c r="DW16" s="15">
        <v>0</v>
      </c>
      <c r="DX16" s="21">
        <f t="shared" si="11"/>
        <v>10</v>
      </c>
      <c r="DY16" s="21">
        <f t="shared" si="12"/>
        <v>0</v>
      </c>
      <c r="DZ16" s="21">
        <f t="shared" si="13"/>
        <v>0</v>
      </c>
      <c r="EA16" s="15">
        <v>0</v>
      </c>
      <c r="EB16" s="15">
        <v>0</v>
      </c>
      <c r="EC16" s="15">
        <v>0</v>
      </c>
      <c r="ED16" s="15">
        <v>17</v>
      </c>
      <c r="EE16" s="15">
        <v>0</v>
      </c>
      <c r="EF16" s="15">
        <v>0</v>
      </c>
      <c r="EG16" s="21">
        <f t="shared" si="14"/>
        <v>17</v>
      </c>
      <c r="EH16" s="21">
        <f t="shared" si="15"/>
        <v>0</v>
      </c>
      <c r="EI16" s="21">
        <f t="shared" si="16"/>
        <v>0</v>
      </c>
      <c r="EJ16" s="21">
        <f t="shared" si="17"/>
        <v>27</v>
      </c>
      <c r="EK16" s="21">
        <f t="shared" si="18"/>
        <v>0</v>
      </c>
      <c r="EL16" s="21">
        <f t="shared" si="19"/>
        <v>0</v>
      </c>
      <c r="EM16" s="15">
        <v>2</v>
      </c>
      <c r="EN16" s="15">
        <v>0</v>
      </c>
      <c r="EO16" s="15">
        <v>3</v>
      </c>
      <c r="EP16" s="15">
        <v>0</v>
      </c>
      <c r="EQ16" s="21">
        <f t="shared" si="20"/>
        <v>5</v>
      </c>
      <c r="ER16" s="21">
        <f t="shared" si="21"/>
        <v>0</v>
      </c>
      <c r="ES16" s="15">
        <v>13</v>
      </c>
      <c r="ET16" s="15">
        <v>0</v>
      </c>
      <c r="EU16" s="15">
        <v>16</v>
      </c>
      <c r="EV16" s="15">
        <v>0</v>
      </c>
      <c r="EW16" s="21">
        <f t="shared" si="22"/>
        <v>29</v>
      </c>
      <c r="EX16" s="21">
        <f t="shared" si="37"/>
        <v>0</v>
      </c>
      <c r="EY16" s="21">
        <f t="shared" si="23"/>
        <v>34</v>
      </c>
      <c r="EZ16" s="21">
        <f t="shared" si="24"/>
        <v>0</v>
      </c>
      <c r="FA16" s="15">
        <v>0</v>
      </c>
      <c r="FB16" s="15">
        <v>1</v>
      </c>
      <c r="FC16" s="21">
        <f t="shared" si="25"/>
        <v>1</v>
      </c>
      <c r="FD16" s="15">
        <v>10</v>
      </c>
      <c r="FE16" s="15">
        <v>8</v>
      </c>
      <c r="FF16" s="15">
        <v>0</v>
      </c>
      <c r="FG16" s="15">
        <v>0</v>
      </c>
      <c r="FH16" s="15">
        <v>0</v>
      </c>
      <c r="FI16" s="15">
        <v>0</v>
      </c>
      <c r="FJ16" s="15">
        <v>9</v>
      </c>
      <c r="FK16" s="15">
        <v>5</v>
      </c>
      <c r="FL16" s="15">
        <v>0</v>
      </c>
      <c r="FM16" s="15">
        <v>0</v>
      </c>
      <c r="FN16" s="15">
        <v>0</v>
      </c>
      <c r="FO16" s="15">
        <v>0</v>
      </c>
      <c r="FP16" s="15">
        <v>0</v>
      </c>
      <c r="FQ16" s="15">
        <v>18</v>
      </c>
      <c r="FR16" s="15">
        <v>42</v>
      </c>
      <c r="FS16" s="21">
        <f t="shared" si="26"/>
        <v>62</v>
      </c>
      <c r="FT16" s="15">
        <v>1</v>
      </c>
      <c r="FU16" s="15">
        <v>0</v>
      </c>
      <c r="FV16" s="15">
        <v>1</v>
      </c>
      <c r="FW16" s="15">
        <v>0</v>
      </c>
      <c r="FX16" s="15">
        <v>0</v>
      </c>
      <c r="FY16" s="15">
        <v>0</v>
      </c>
      <c r="FZ16" s="15">
        <v>0</v>
      </c>
      <c r="GA16" s="15">
        <v>0</v>
      </c>
      <c r="GB16" s="15">
        <v>0</v>
      </c>
      <c r="GC16" s="15">
        <v>0</v>
      </c>
      <c r="GD16" s="15">
        <v>0</v>
      </c>
      <c r="GE16" s="15">
        <v>0</v>
      </c>
      <c r="GF16" s="15">
        <v>0</v>
      </c>
      <c r="GG16" s="15">
        <v>0</v>
      </c>
      <c r="GH16" s="15">
        <v>0</v>
      </c>
      <c r="GI16" s="15">
        <v>0</v>
      </c>
      <c r="GJ16" s="15">
        <v>0</v>
      </c>
      <c r="GK16" s="15">
        <v>0</v>
      </c>
      <c r="GL16" s="15">
        <v>0</v>
      </c>
      <c r="GM16" s="15">
        <v>0</v>
      </c>
      <c r="GN16" s="15">
        <v>73</v>
      </c>
      <c r="GO16" s="15">
        <v>198</v>
      </c>
      <c r="GP16" s="15">
        <v>0</v>
      </c>
      <c r="GQ16" s="15">
        <v>0</v>
      </c>
      <c r="GR16" s="15">
        <v>0</v>
      </c>
      <c r="GS16" s="15">
        <v>0</v>
      </c>
      <c r="GT16" s="15">
        <v>0</v>
      </c>
      <c r="GU16" s="15">
        <v>2</v>
      </c>
      <c r="GV16" s="15">
        <v>0</v>
      </c>
      <c r="GW16" s="15">
        <v>0</v>
      </c>
      <c r="GX16" s="15">
        <v>1</v>
      </c>
      <c r="GY16" s="15" t="s">
        <v>531</v>
      </c>
      <c r="GZ16" s="15" t="s">
        <v>245</v>
      </c>
      <c r="HA16" s="15">
        <v>2</v>
      </c>
      <c r="HB16" s="15" t="s">
        <v>532</v>
      </c>
      <c r="HC16" s="15" t="s">
        <v>533</v>
      </c>
      <c r="HD16" s="15">
        <v>0</v>
      </c>
      <c r="HE16" s="15">
        <v>1</v>
      </c>
      <c r="HF16" s="15">
        <v>1</v>
      </c>
      <c r="HG16" s="15">
        <v>1</v>
      </c>
      <c r="HH16" s="15">
        <v>0</v>
      </c>
      <c r="HI16" s="15">
        <v>0</v>
      </c>
      <c r="HJ16" s="15">
        <v>2</v>
      </c>
      <c r="HK16" s="15" t="s">
        <v>534</v>
      </c>
      <c r="HL16" s="15" t="s">
        <v>535</v>
      </c>
      <c r="HM16" s="15" t="s">
        <v>536</v>
      </c>
      <c r="HN16" s="15">
        <v>3</v>
      </c>
      <c r="HO16" s="15">
        <v>0</v>
      </c>
      <c r="HP16" s="15">
        <v>0</v>
      </c>
      <c r="HQ16" s="15">
        <v>0</v>
      </c>
      <c r="HR16" s="15">
        <v>2</v>
      </c>
      <c r="HS16" s="15" t="s">
        <v>537</v>
      </c>
      <c r="HT16" s="15">
        <v>0</v>
      </c>
      <c r="HU16" s="15">
        <v>0</v>
      </c>
      <c r="HV16" s="15">
        <v>1</v>
      </c>
      <c r="HW16" s="15">
        <v>0</v>
      </c>
      <c r="HX16" s="15">
        <v>0</v>
      </c>
      <c r="HY16" s="15">
        <v>1</v>
      </c>
      <c r="HZ16" s="15">
        <v>0</v>
      </c>
      <c r="IA16" s="15" t="s">
        <v>538</v>
      </c>
      <c r="IB16" s="15">
        <v>0</v>
      </c>
      <c r="IC16" s="15">
        <v>1</v>
      </c>
      <c r="ID16" s="15">
        <v>10</v>
      </c>
      <c r="IE16" s="15">
        <v>0</v>
      </c>
      <c r="IF16" s="15">
        <v>2</v>
      </c>
      <c r="IG16" s="15">
        <v>0</v>
      </c>
      <c r="IH16" s="15" t="s">
        <v>539</v>
      </c>
      <c r="II16" s="15">
        <v>0</v>
      </c>
      <c r="IJ16" s="15">
        <v>33917</v>
      </c>
      <c r="IK16" s="15">
        <v>479.32</v>
      </c>
      <c r="IL16" s="15">
        <v>11333</v>
      </c>
      <c r="IM16" s="15">
        <v>34.96</v>
      </c>
      <c r="IN16" s="15">
        <v>3</v>
      </c>
      <c r="IO16" s="15">
        <v>2</v>
      </c>
      <c r="IP16" s="15">
        <v>32</v>
      </c>
      <c r="IQ16" s="15">
        <v>16</v>
      </c>
      <c r="IR16" s="15">
        <v>16</v>
      </c>
      <c r="IS16" s="15">
        <v>32</v>
      </c>
      <c r="IT16" s="15">
        <v>1</v>
      </c>
      <c r="IU16" s="15">
        <v>0.5</v>
      </c>
      <c r="IV16" s="15">
        <v>50.49</v>
      </c>
      <c r="IW16" s="15">
        <v>1</v>
      </c>
      <c r="IX16" s="15">
        <v>100</v>
      </c>
      <c r="IY16" s="45">
        <v>33917</v>
      </c>
      <c r="IZ16" s="7">
        <v>479.37957599999993</v>
      </c>
      <c r="JA16" s="45">
        <v>11333</v>
      </c>
      <c r="JB16" s="7">
        <v>34.972004999999996</v>
      </c>
      <c r="JC16" s="45">
        <v>3</v>
      </c>
      <c r="JD16" s="45">
        <v>3</v>
      </c>
      <c r="JE16" s="45">
        <v>32</v>
      </c>
      <c r="JF16" s="45">
        <v>10</v>
      </c>
      <c r="JG16" s="45">
        <v>22</v>
      </c>
      <c r="JH16" s="45">
        <v>32</v>
      </c>
      <c r="JI16" s="45">
        <v>0</v>
      </c>
      <c r="JJ16" s="45">
        <v>31.25</v>
      </c>
      <c r="JK16" s="45">
        <v>39.812647337315852</v>
      </c>
      <c r="JL16" s="45">
        <v>100</v>
      </c>
      <c r="JM16" s="45">
        <v>99.999921565285888</v>
      </c>
      <c r="JN16" s="33">
        <f t="shared" si="27"/>
        <v>112.72727272727272</v>
      </c>
      <c r="JO16" s="29">
        <v>0</v>
      </c>
      <c r="JP16" s="35">
        <v>2</v>
      </c>
      <c r="JQ16" s="32">
        <f t="shared" si="28"/>
        <v>3</v>
      </c>
      <c r="JR16" s="34">
        <f t="shared" si="29"/>
        <v>1</v>
      </c>
      <c r="JS16" s="36">
        <f t="shared" si="30"/>
        <v>32</v>
      </c>
      <c r="JT16" s="38">
        <v>88.72025870372083</v>
      </c>
      <c r="JU16" s="38">
        <f t="shared" si="31"/>
        <v>99.999921565285888</v>
      </c>
      <c r="JV16" s="40">
        <f t="shared" si="32"/>
        <v>11.279662861565058</v>
      </c>
      <c r="JW16" s="36">
        <f t="shared" si="33"/>
        <v>32</v>
      </c>
      <c r="JX16" s="37">
        <v>5</v>
      </c>
      <c r="JY16" s="35">
        <v>6</v>
      </c>
      <c r="JZ16" s="51">
        <f t="shared" si="34"/>
        <v>24.8</v>
      </c>
      <c r="KA16" s="35">
        <f t="shared" si="35"/>
        <v>1</v>
      </c>
      <c r="KB16" s="50">
        <f t="shared" si="40"/>
        <v>0</v>
      </c>
    </row>
    <row r="17" spans="1:288" s="8" customFormat="1" ht="63.75" x14ac:dyDescent="0.25">
      <c r="A17" s="4">
        <v>5214</v>
      </c>
      <c r="B17" s="15" t="s">
        <v>247</v>
      </c>
      <c r="C17" s="15" t="s">
        <v>540</v>
      </c>
      <c r="D17" s="15" t="s">
        <v>583</v>
      </c>
      <c r="E17" s="20">
        <v>165</v>
      </c>
      <c r="F17" s="15" t="s">
        <v>541</v>
      </c>
      <c r="G17" s="15">
        <v>54116</v>
      </c>
      <c r="H17" s="15" t="s">
        <v>542</v>
      </c>
      <c r="I17" s="15" t="s">
        <v>543</v>
      </c>
      <c r="J17" s="15" t="s">
        <v>544</v>
      </c>
      <c r="K17" s="15" t="s">
        <v>545</v>
      </c>
      <c r="L17" s="15" t="s">
        <v>235</v>
      </c>
      <c r="M17" s="15" t="s">
        <v>209</v>
      </c>
      <c r="N17" s="15">
        <v>499803371</v>
      </c>
      <c r="O17" s="15" t="s">
        <v>546</v>
      </c>
      <c r="P17" s="15" t="s">
        <v>309</v>
      </c>
      <c r="Q17" s="15" t="s">
        <v>547</v>
      </c>
      <c r="R17" s="15" t="s">
        <v>244</v>
      </c>
      <c r="S17" s="15" t="s">
        <v>221</v>
      </c>
      <c r="T17" s="15">
        <v>499803372</v>
      </c>
      <c r="U17" s="15" t="s">
        <v>548</v>
      </c>
      <c r="V17" s="15"/>
      <c r="W17" s="15"/>
      <c r="X17" s="15"/>
      <c r="Y17" s="15"/>
      <c r="Z17" s="15"/>
      <c r="AA17" s="15"/>
      <c r="AB17" s="15"/>
      <c r="AC17" s="15"/>
      <c r="AD17" s="15"/>
      <c r="AE17" s="15"/>
      <c r="AF17" s="15"/>
      <c r="AG17" s="25" t="s">
        <v>623</v>
      </c>
      <c r="AH17" s="15">
        <v>3</v>
      </c>
      <c r="AI17" s="15">
        <v>2</v>
      </c>
      <c r="AJ17" s="21">
        <f t="shared" si="0"/>
        <v>5</v>
      </c>
      <c r="AK17" s="15">
        <v>0</v>
      </c>
      <c r="AL17" s="21">
        <f t="shared" si="1"/>
        <v>5</v>
      </c>
      <c r="AM17" s="15">
        <v>3</v>
      </c>
      <c r="AN17" s="25">
        <v>3</v>
      </c>
      <c r="AO17" s="15">
        <v>1</v>
      </c>
      <c r="AP17" s="25">
        <v>2</v>
      </c>
      <c r="AQ17" s="21">
        <f t="shared" si="39"/>
        <v>4</v>
      </c>
      <c r="AR17" s="25">
        <f t="shared" si="41"/>
        <v>5</v>
      </c>
      <c r="AS17" s="15">
        <v>0</v>
      </c>
      <c r="AT17" s="25">
        <v>0</v>
      </c>
      <c r="AU17" s="21">
        <f t="shared" si="4"/>
        <v>4</v>
      </c>
      <c r="AV17" s="25">
        <f t="shared" si="5"/>
        <v>5</v>
      </c>
      <c r="AW17" s="15">
        <v>0</v>
      </c>
      <c r="AX17" s="15">
        <v>2</v>
      </c>
      <c r="AY17" s="15">
        <v>1</v>
      </c>
      <c r="AZ17" s="15">
        <v>0</v>
      </c>
      <c r="BA17" s="21">
        <f t="shared" si="6"/>
        <v>3</v>
      </c>
      <c r="BB17" s="15">
        <v>0</v>
      </c>
      <c r="BC17" s="15">
        <v>2</v>
      </c>
      <c r="BD17" s="15">
        <v>0</v>
      </c>
      <c r="BE17" s="15">
        <v>1</v>
      </c>
      <c r="BF17" s="15">
        <v>2</v>
      </c>
      <c r="BG17" s="15">
        <v>0</v>
      </c>
      <c r="BH17" s="15">
        <v>0</v>
      </c>
      <c r="BI17" s="15">
        <v>1</v>
      </c>
      <c r="BJ17" s="15">
        <v>1</v>
      </c>
      <c r="BK17" s="15">
        <v>3</v>
      </c>
      <c r="BL17" s="15">
        <v>0</v>
      </c>
      <c r="BM17" s="15">
        <v>0</v>
      </c>
      <c r="BN17" s="15">
        <v>2</v>
      </c>
      <c r="BO17" s="15">
        <v>2</v>
      </c>
      <c r="BP17" s="15">
        <v>0</v>
      </c>
      <c r="BQ17" s="15">
        <v>1</v>
      </c>
      <c r="BR17" s="15">
        <v>1</v>
      </c>
      <c r="BS17" s="15">
        <v>0</v>
      </c>
      <c r="BT17" s="15">
        <v>3</v>
      </c>
      <c r="BU17" s="15">
        <v>1</v>
      </c>
      <c r="BV17" s="15">
        <v>1</v>
      </c>
      <c r="BW17" s="15">
        <v>1</v>
      </c>
      <c r="BX17" s="15">
        <v>1</v>
      </c>
      <c r="BY17" s="15">
        <v>1</v>
      </c>
      <c r="BZ17" s="15">
        <v>1</v>
      </c>
      <c r="CA17" s="15">
        <v>2</v>
      </c>
      <c r="CB17" s="15">
        <v>1</v>
      </c>
      <c r="CC17" s="15">
        <v>1</v>
      </c>
      <c r="CD17" s="15">
        <v>1</v>
      </c>
      <c r="CE17" s="15">
        <v>1</v>
      </c>
      <c r="CF17" s="15">
        <v>2</v>
      </c>
      <c r="CG17" s="15">
        <v>2</v>
      </c>
      <c r="CH17" s="15">
        <v>2</v>
      </c>
      <c r="CI17" s="15">
        <v>2</v>
      </c>
      <c r="CJ17" s="15"/>
      <c r="CK17" s="15"/>
      <c r="CL17" s="15">
        <v>4</v>
      </c>
      <c r="CM17" s="15"/>
      <c r="CN17" s="15"/>
      <c r="CO17" s="15">
        <v>2</v>
      </c>
      <c r="CP17" s="15"/>
      <c r="CQ17" s="15"/>
      <c r="CR17" s="15"/>
      <c r="CS17" s="15"/>
      <c r="CT17" s="15"/>
      <c r="CU17" s="15"/>
      <c r="CV17" s="15">
        <v>3</v>
      </c>
      <c r="CW17" s="15">
        <v>3</v>
      </c>
      <c r="CX17" s="15">
        <v>3</v>
      </c>
      <c r="CY17" s="25">
        <f t="shared" si="7"/>
        <v>18</v>
      </c>
      <c r="CZ17" s="25">
        <f t="shared" si="38"/>
        <v>3</v>
      </c>
      <c r="DA17" s="25">
        <f t="shared" si="9"/>
        <v>21</v>
      </c>
      <c r="DB17" s="25">
        <f t="shared" si="10"/>
        <v>24</v>
      </c>
      <c r="DC17" s="15">
        <v>1</v>
      </c>
      <c r="DD17" s="15">
        <v>2</v>
      </c>
      <c r="DE17" s="15" t="s">
        <v>549</v>
      </c>
      <c r="DF17" s="15">
        <v>0</v>
      </c>
      <c r="DG17" s="15">
        <v>0</v>
      </c>
      <c r="DH17" s="15"/>
      <c r="DI17" s="15" t="s">
        <v>550</v>
      </c>
      <c r="DJ17" s="15" t="s">
        <v>588</v>
      </c>
      <c r="DK17" s="15"/>
      <c r="DL17" s="15">
        <v>0</v>
      </c>
      <c r="DM17" s="15">
        <v>0</v>
      </c>
      <c r="DN17" s="15"/>
      <c r="DO17" s="15">
        <v>0</v>
      </c>
      <c r="DP17" s="15">
        <v>0</v>
      </c>
      <c r="DQ17" s="15"/>
      <c r="DR17" s="15">
        <v>0</v>
      </c>
      <c r="DS17" s="15">
        <v>0</v>
      </c>
      <c r="DT17" s="15">
        <v>5</v>
      </c>
      <c r="DU17" s="15">
        <v>3</v>
      </c>
      <c r="DV17" s="15">
        <v>0</v>
      </c>
      <c r="DW17" s="15">
        <v>1</v>
      </c>
      <c r="DX17" s="21">
        <f t="shared" si="11"/>
        <v>3</v>
      </c>
      <c r="DY17" s="21">
        <f t="shared" si="12"/>
        <v>0</v>
      </c>
      <c r="DZ17" s="21">
        <f t="shared" si="13"/>
        <v>6</v>
      </c>
      <c r="EA17" s="15">
        <v>1</v>
      </c>
      <c r="EB17" s="15">
        <v>2</v>
      </c>
      <c r="EC17" s="15">
        <v>3</v>
      </c>
      <c r="ED17" s="15">
        <v>5</v>
      </c>
      <c r="EE17" s="15">
        <v>0</v>
      </c>
      <c r="EF17" s="15">
        <v>0</v>
      </c>
      <c r="EG17" s="21">
        <f t="shared" si="14"/>
        <v>6</v>
      </c>
      <c r="EH17" s="21">
        <f t="shared" si="15"/>
        <v>2</v>
      </c>
      <c r="EI17" s="21">
        <f t="shared" si="16"/>
        <v>3</v>
      </c>
      <c r="EJ17" s="21">
        <f t="shared" si="17"/>
        <v>9</v>
      </c>
      <c r="EK17" s="21">
        <f t="shared" si="18"/>
        <v>2</v>
      </c>
      <c r="EL17" s="21">
        <f t="shared" si="19"/>
        <v>9</v>
      </c>
      <c r="EM17" s="15">
        <v>0</v>
      </c>
      <c r="EN17" s="15">
        <v>1</v>
      </c>
      <c r="EO17" s="15">
        <v>1</v>
      </c>
      <c r="EP17" s="15">
        <v>0</v>
      </c>
      <c r="EQ17" s="21">
        <f t="shared" si="20"/>
        <v>1</v>
      </c>
      <c r="ER17" s="21">
        <f t="shared" si="21"/>
        <v>1</v>
      </c>
      <c r="ES17" s="15">
        <v>5</v>
      </c>
      <c r="ET17" s="15">
        <v>1</v>
      </c>
      <c r="EU17" s="15">
        <v>3</v>
      </c>
      <c r="EV17" s="15">
        <v>0</v>
      </c>
      <c r="EW17" s="21">
        <f t="shared" si="22"/>
        <v>8</v>
      </c>
      <c r="EX17" s="21">
        <f t="shared" si="37"/>
        <v>0</v>
      </c>
      <c r="EY17" s="21">
        <f t="shared" si="23"/>
        <v>9</v>
      </c>
      <c r="EZ17" s="21">
        <f t="shared" si="24"/>
        <v>1</v>
      </c>
      <c r="FA17" s="15">
        <v>0</v>
      </c>
      <c r="FB17" s="15">
        <v>0</v>
      </c>
      <c r="FC17" s="21">
        <f t="shared" si="25"/>
        <v>0</v>
      </c>
      <c r="FD17" s="15">
        <v>2</v>
      </c>
      <c r="FE17" s="15">
        <v>1</v>
      </c>
      <c r="FF17" s="15">
        <v>0</v>
      </c>
      <c r="FG17" s="15">
        <v>0</v>
      </c>
      <c r="FH17" s="15">
        <v>2</v>
      </c>
      <c r="FI17" s="15">
        <v>0</v>
      </c>
      <c r="FJ17" s="15">
        <v>6</v>
      </c>
      <c r="FK17" s="15">
        <v>3</v>
      </c>
      <c r="FL17" s="15">
        <v>0</v>
      </c>
      <c r="FM17" s="15">
        <v>1</v>
      </c>
      <c r="FN17" s="15">
        <v>1</v>
      </c>
      <c r="FO17" s="15">
        <v>0</v>
      </c>
      <c r="FP17" s="15">
        <v>0</v>
      </c>
      <c r="FQ17" s="15">
        <v>250</v>
      </c>
      <c r="FR17" s="15">
        <v>0</v>
      </c>
      <c r="FS17" s="21">
        <f t="shared" si="26"/>
        <v>22</v>
      </c>
      <c r="FT17" s="15">
        <v>0</v>
      </c>
      <c r="FU17" s="15">
        <v>0</v>
      </c>
      <c r="FV17" s="15">
        <v>0</v>
      </c>
      <c r="FW17" s="15">
        <v>0</v>
      </c>
      <c r="FX17" s="15">
        <v>0</v>
      </c>
      <c r="FY17" s="15">
        <v>0</v>
      </c>
      <c r="FZ17" s="15">
        <v>0</v>
      </c>
      <c r="GA17" s="15">
        <v>0</v>
      </c>
      <c r="GB17" s="15">
        <v>0</v>
      </c>
      <c r="GC17" s="15">
        <v>0</v>
      </c>
      <c r="GD17" s="15">
        <v>0</v>
      </c>
      <c r="GE17" s="15">
        <v>0</v>
      </c>
      <c r="GF17" s="15">
        <v>0</v>
      </c>
      <c r="GG17" s="15">
        <v>0</v>
      </c>
      <c r="GH17" s="15">
        <v>0</v>
      </c>
      <c r="GI17" s="15">
        <v>0</v>
      </c>
      <c r="GJ17" s="15">
        <v>0</v>
      </c>
      <c r="GK17" s="15">
        <v>0</v>
      </c>
      <c r="GL17" s="15">
        <v>0</v>
      </c>
      <c r="GM17" s="15">
        <v>0</v>
      </c>
      <c r="GN17" s="15">
        <v>0</v>
      </c>
      <c r="GO17" s="15">
        <v>0</v>
      </c>
      <c r="GP17" s="15">
        <v>0</v>
      </c>
      <c r="GQ17" s="15">
        <v>0</v>
      </c>
      <c r="GR17" s="15">
        <v>0</v>
      </c>
      <c r="GS17" s="15">
        <v>0</v>
      </c>
      <c r="GT17" s="15">
        <v>0</v>
      </c>
      <c r="GU17" s="15">
        <v>0</v>
      </c>
      <c r="GV17" s="15">
        <v>0</v>
      </c>
      <c r="GW17" s="15">
        <v>0</v>
      </c>
      <c r="GX17" s="15">
        <v>5</v>
      </c>
      <c r="GY17" s="15" t="s">
        <v>215</v>
      </c>
      <c r="GZ17" s="15">
        <v>0</v>
      </c>
      <c r="HA17" s="15">
        <v>4</v>
      </c>
      <c r="HB17" s="15">
        <v>0</v>
      </c>
      <c r="HC17" s="15" t="s">
        <v>551</v>
      </c>
      <c r="HD17" s="15">
        <v>0</v>
      </c>
      <c r="HE17" s="15">
        <v>1</v>
      </c>
      <c r="HF17" s="15">
        <v>1</v>
      </c>
      <c r="HG17" s="15">
        <v>1</v>
      </c>
      <c r="HH17" s="15">
        <v>1</v>
      </c>
      <c r="HI17" s="15" t="s">
        <v>552</v>
      </c>
      <c r="HJ17" s="15">
        <v>5</v>
      </c>
      <c r="HK17" s="15" t="s">
        <v>553</v>
      </c>
      <c r="HL17" s="15" t="s">
        <v>554</v>
      </c>
      <c r="HM17" s="15"/>
      <c r="HN17" s="15"/>
      <c r="HO17" s="15">
        <v>0</v>
      </c>
      <c r="HP17" s="15">
        <v>1</v>
      </c>
      <c r="HQ17" s="15" t="s">
        <v>555</v>
      </c>
      <c r="HR17" s="15">
        <v>4</v>
      </c>
      <c r="HS17" s="15"/>
      <c r="HT17" s="15">
        <v>1</v>
      </c>
      <c r="HU17" s="15">
        <v>0</v>
      </c>
      <c r="HV17" s="15">
        <v>1</v>
      </c>
      <c r="HW17" s="15">
        <v>1</v>
      </c>
      <c r="HX17" s="15">
        <v>0</v>
      </c>
      <c r="HY17" s="15">
        <v>0</v>
      </c>
      <c r="HZ17" s="15">
        <v>30</v>
      </c>
      <c r="IA17" s="15">
        <v>0</v>
      </c>
      <c r="IB17" s="15">
        <v>2</v>
      </c>
      <c r="IC17" s="15">
        <v>0</v>
      </c>
      <c r="ID17" s="15">
        <v>0</v>
      </c>
      <c r="IE17" s="15">
        <v>0</v>
      </c>
      <c r="IF17" s="15">
        <v>0</v>
      </c>
      <c r="IG17" s="15">
        <v>0</v>
      </c>
      <c r="IH17" s="15">
        <v>0</v>
      </c>
      <c r="II17" s="15">
        <v>0</v>
      </c>
      <c r="IJ17" s="15"/>
      <c r="IK17" s="15"/>
      <c r="IL17" s="15"/>
      <c r="IM17" s="15"/>
      <c r="IN17" s="15"/>
      <c r="IO17" s="15"/>
      <c r="IP17" s="15"/>
      <c r="IQ17" s="15"/>
      <c r="IR17" s="15"/>
      <c r="IS17" s="15"/>
      <c r="IT17" s="15"/>
      <c r="IU17" s="15"/>
      <c r="IV17" s="15"/>
      <c r="IW17" s="15"/>
      <c r="IX17" s="15"/>
      <c r="IY17" s="45">
        <v>64486</v>
      </c>
      <c r="IZ17" s="7">
        <v>595.53179199999988</v>
      </c>
      <c r="JA17" s="45">
        <v>30819</v>
      </c>
      <c r="JB17" s="7">
        <v>103.33415699999999</v>
      </c>
      <c r="JC17" s="45">
        <v>9</v>
      </c>
      <c r="JD17" s="45">
        <v>4</v>
      </c>
      <c r="JE17" s="45">
        <v>31</v>
      </c>
      <c r="JF17" s="45">
        <v>10</v>
      </c>
      <c r="JG17" s="45">
        <v>13</v>
      </c>
      <c r="JH17" s="45">
        <v>23</v>
      </c>
      <c r="JI17" s="45">
        <v>0</v>
      </c>
      <c r="JJ17" s="45">
        <v>32.258064516129032</v>
      </c>
      <c r="JK17" s="45">
        <v>37.869178947208923</v>
      </c>
      <c r="JL17" s="45">
        <v>74.193548387096769</v>
      </c>
      <c r="JM17" s="45">
        <v>82.982404405372208</v>
      </c>
      <c r="JN17" s="33">
        <f t="shared" si="27"/>
        <v>11</v>
      </c>
      <c r="JO17" s="29">
        <f>EL17/CG17</f>
        <v>4.5</v>
      </c>
      <c r="JP17" s="35">
        <v>4</v>
      </c>
      <c r="JQ17" s="32">
        <f t="shared" si="28"/>
        <v>5</v>
      </c>
      <c r="JR17" s="34">
        <f t="shared" si="29"/>
        <v>1</v>
      </c>
      <c r="JS17" s="36">
        <f t="shared" si="30"/>
        <v>23</v>
      </c>
      <c r="JT17" s="38">
        <v>82.982404405372208</v>
      </c>
      <c r="JU17" s="38">
        <f t="shared" si="31"/>
        <v>82.982404405372208</v>
      </c>
      <c r="JV17" s="40">
        <f t="shared" si="32"/>
        <v>0</v>
      </c>
      <c r="JW17" s="36">
        <f t="shared" si="33"/>
        <v>31</v>
      </c>
      <c r="JX17" s="37">
        <v>5</v>
      </c>
      <c r="JY17" s="35">
        <v>4</v>
      </c>
      <c r="JZ17" s="51">
        <f t="shared" si="34"/>
        <v>4.4000000000000004</v>
      </c>
      <c r="KA17" s="35">
        <f t="shared" si="35"/>
        <v>2</v>
      </c>
      <c r="KB17" s="50">
        <f t="shared" si="40"/>
        <v>0</v>
      </c>
    </row>
    <row r="18" spans="1:288" s="8" customFormat="1" ht="127.5" x14ac:dyDescent="0.25">
      <c r="A18" s="4">
        <v>5215</v>
      </c>
      <c r="B18" s="15" t="s">
        <v>247</v>
      </c>
      <c r="C18" s="15" t="s">
        <v>556</v>
      </c>
      <c r="D18" s="15" t="s">
        <v>557</v>
      </c>
      <c r="E18" s="20">
        <v>1</v>
      </c>
      <c r="F18" s="15" t="s">
        <v>558</v>
      </c>
      <c r="G18" s="15">
        <v>54301</v>
      </c>
      <c r="H18" s="15" t="s">
        <v>584</v>
      </c>
      <c r="I18" s="15" t="s">
        <v>585</v>
      </c>
      <c r="J18" s="15" t="s">
        <v>586</v>
      </c>
      <c r="K18" s="15" t="s">
        <v>559</v>
      </c>
      <c r="L18" s="15" t="s">
        <v>560</v>
      </c>
      <c r="M18" s="15" t="s">
        <v>209</v>
      </c>
      <c r="N18" s="15">
        <v>499405330</v>
      </c>
      <c r="O18" s="15" t="s">
        <v>561</v>
      </c>
      <c r="P18" s="15"/>
      <c r="Q18" s="15"/>
      <c r="R18" s="15"/>
      <c r="S18" s="15"/>
      <c r="T18" s="15"/>
      <c r="U18" s="15"/>
      <c r="V18" s="15"/>
      <c r="W18" s="15"/>
      <c r="X18" s="15"/>
      <c r="Y18" s="15"/>
      <c r="Z18" s="15"/>
      <c r="AA18" s="15"/>
      <c r="AB18" s="15" t="s">
        <v>243</v>
      </c>
      <c r="AC18" s="15" t="s">
        <v>210</v>
      </c>
      <c r="AD18" s="15" t="s">
        <v>209</v>
      </c>
      <c r="AE18" s="15">
        <v>499405335</v>
      </c>
      <c r="AF18" s="15" t="s">
        <v>562</v>
      </c>
      <c r="AG18" s="25" t="s">
        <v>623</v>
      </c>
      <c r="AH18" s="15">
        <v>3</v>
      </c>
      <c r="AI18" s="15">
        <v>0</v>
      </c>
      <c r="AJ18" s="21">
        <f t="shared" si="0"/>
        <v>3</v>
      </c>
      <c r="AK18" s="15">
        <v>0</v>
      </c>
      <c r="AL18" s="21">
        <f t="shared" si="1"/>
        <v>3</v>
      </c>
      <c r="AM18" s="15">
        <v>2.2999999999999998</v>
      </c>
      <c r="AN18" s="25">
        <v>2.2999999999999998</v>
      </c>
      <c r="AO18" s="15">
        <v>0</v>
      </c>
      <c r="AP18" s="15">
        <v>0</v>
      </c>
      <c r="AQ18" s="21">
        <f t="shared" si="39"/>
        <v>2.2999999999999998</v>
      </c>
      <c r="AR18" s="25">
        <f t="shared" si="41"/>
        <v>2.2999999999999998</v>
      </c>
      <c r="AS18" s="15">
        <v>0</v>
      </c>
      <c r="AT18" s="15">
        <v>0</v>
      </c>
      <c r="AU18" s="21">
        <f t="shared" si="4"/>
        <v>2.2999999999999998</v>
      </c>
      <c r="AV18" s="25">
        <f t="shared" si="5"/>
        <v>2.2999999999999998</v>
      </c>
      <c r="AW18" s="15">
        <v>0</v>
      </c>
      <c r="AX18" s="15">
        <v>1</v>
      </c>
      <c r="AY18" s="15">
        <v>0</v>
      </c>
      <c r="AZ18" s="15">
        <v>2</v>
      </c>
      <c r="BA18" s="21">
        <f t="shared" si="6"/>
        <v>3</v>
      </c>
      <c r="BB18" s="15">
        <v>0</v>
      </c>
      <c r="BC18" s="15">
        <v>0</v>
      </c>
      <c r="BD18" s="15">
        <v>0</v>
      </c>
      <c r="BE18" s="15">
        <v>0</v>
      </c>
      <c r="BF18" s="15">
        <v>3</v>
      </c>
      <c r="BG18" s="15">
        <v>0</v>
      </c>
      <c r="BH18" s="15">
        <v>0</v>
      </c>
      <c r="BI18" s="15">
        <v>2</v>
      </c>
      <c r="BJ18" s="15">
        <v>1</v>
      </c>
      <c r="BK18" s="15">
        <v>0</v>
      </c>
      <c r="BL18" s="15">
        <v>0</v>
      </c>
      <c r="BM18" s="15">
        <v>0</v>
      </c>
      <c r="BN18" s="15">
        <v>0</v>
      </c>
      <c r="BO18" s="15">
        <v>2</v>
      </c>
      <c r="BP18" s="15">
        <v>1</v>
      </c>
      <c r="BQ18" s="15">
        <v>0</v>
      </c>
      <c r="BR18" s="15">
        <v>0</v>
      </c>
      <c r="BS18" s="15">
        <v>0</v>
      </c>
      <c r="BT18" s="15">
        <v>5</v>
      </c>
      <c r="BU18" s="15">
        <v>1</v>
      </c>
      <c r="BV18" s="15">
        <v>1</v>
      </c>
      <c r="BW18" s="15">
        <v>1</v>
      </c>
      <c r="BX18" s="15">
        <v>1</v>
      </c>
      <c r="BY18" s="15">
        <v>0</v>
      </c>
      <c r="BZ18" s="15">
        <v>0</v>
      </c>
      <c r="CA18" s="15">
        <v>0</v>
      </c>
      <c r="CB18" s="15">
        <v>1</v>
      </c>
      <c r="CC18" s="15">
        <v>0</v>
      </c>
      <c r="CD18" s="15">
        <v>0</v>
      </c>
      <c r="CE18" s="15">
        <v>0.4</v>
      </c>
      <c r="CF18" s="15">
        <v>0.85</v>
      </c>
      <c r="CG18" s="15">
        <v>0.25</v>
      </c>
      <c r="CH18" s="15">
        <v>0.37</v>
      </c>
      <c r="CI18" s="15">
        <v>0.05</v>
      </c>
      <c r="CJ18" s="15">
        <v>0.25</v>
      </c>
      <c r="CK18" s="15" t="s">
        <v>563</v>
      </c>
      <c r="CL18" s="15">
        <v>0.05</v>
      </c>
      <c r="CM18" s="15">
        <v>0</v>
      </c>
      <c r="CN18" s="15">
        <v>0</v>
      </c>
      <c r="CO18" s="15">
        <v>0.8</v>
      </c>
      <c r="CP18" s="15"/>
      <c r="CQ18" s="15"/>
      <c r="CR18" s="15"/>
      <c r="CS18" s="15"/>
      <c r="CT18" s="15"/>
      <c r="CU18" s="15"/>
      <c r="CV18" s="15">
        <v>0.46</v>
      </c>
      <c r="CW18" s="15"/>
      <c r="CX18" s="15"/>
      <c r="CY18" s="25">
        <f t="shared" si="7"/>
        <v>3.4799999999999995</v>
      </c>
      <c r="CZ18" s="21">
        <f t="shared" si="38"/>
        <v>0</v>
      </c>
      <c r="DA18" s="25">
        <f t="shared" si="9"/>
        <v>3.4799999999999995</v>
      </c>
      <c r="DB18" s="25">
        <f t="shared" si="10"/>
        <v>3.4799999999999995</v>
      </c>
      <c r="DC18" s="15">
        <v>1</v>
      </c>
      <c r="DD18" s="15">
        <v>5</v>
      </c>
      <c r="DE18" s="15" t="s">
        <v>564</v>
      </c>
      <c r="DF18" s="15">
        <v>0</v>
      </c>
      <c r="DG18" s="15">
        <v>0</v>
      </c>
      <c r="DH18" s="15"/>
      <c r="DI18" s="15" t="s">
        <v>565</v>
      </c>
      <c r="DJ18" s="15" t="s">
        <v>588</v>
      </c>
      <c r="DK18" s="15"/>
      <c r="DL18" s="15">
        <v>0</v>
      </c>
      <c r="DM18" s="15">
        <v>0</v>
      </c>
      <c r="DN18" s="15"/>
      <c r="DO18" s="15">
        <v>0</v>
      </c>
      <c r="DP18" s="15">
        <v>0</v>
      </c>
      <c r="DQ18" s="15"/>
      <c r="DR18" s="15">
        <v>0</v>
      </c>
      <c r="DS18" s="15">
        <v>0</v>
      </c>
      <c r="DT18" s="15">
        <v>0</v>
      </c>
      <c r="DU18" s="15">
        <v>3</v>
      </c>
      <c r="DV18" s="15">
        <v>0</v>
      </c>
      <c r="DW18" s="15">
        <v>0</v>
      </c>
      <c r="DX18" s="21">
        <f t="shared" si="11"/>
        <v>3</v>
      </c>
      <c r="DY18" s="21">
        <f t="shared" si="12"/>
        <v>0</v>
      </c>
      <c r="DZ18" s="21">
        <f t="shared" si="13"/>
        <v>0</v>
      </c>
      <c r="EA18" s="15">
        <v>0</v>
      </c>
      <c r="EB18" s="15">
        <v>0</v>
      </c>
      <c r="EC18" s="15">
        <v>7</v>
      </c>
      <c r="ED18" s="15">
        <v>6</v>
      </c>
      <c r="EE18" s="15">
        <v>0</v>
      </c>
      <c r="EF18" s="15">
        <v>0</v>
      </c>
      <c r="EG18" s="21">
        <f t="shared" si="14"/>
        <v>6</v>
      </c>
      <c r="EH18" s="21">
        <f t="shared" si="15"/>
        <v>0</v>
      </c>
      <c r="EI18" s="21">
        <f t="shared" si="16"/>
        <v>7</v>
      </c>
      <c r="EJ18" s="21">
        <f t="shared" si="17"/>
        <v>9</v>
      </c>
      <c r="EK18" s="21">
        <f t="shared" si="18"/>
        <v>0</v>
      </c>
      <c r="EL18" s="21">
        <f t="shared" si="19"/>
        <v>7</v>
      </c>
      <c r="EM18" s="15">
        <v>3</v>
      </c>
      <c r="EN18" s="15">
        <v>0</v>
      </c>
      <c r="EO18" s="15">
        <v>1</v>
      </c>
      <c r="EP18" s="15">
        <v>0</v>
      </c>
      <c r="EQ18" s="21">
        <f t="shared" si="20"/>
        <v>4</v>
      </c>
      <c r="ER18" s="21">
        <f t="shared" si="21"/>
        <v>0</v>
      </c>
      <c r="ES18" s="15">
        <v>1</v>
      </c>
      <c r="ET18" s="15">
        <v>0</v>
      </c>
      <c r="EU18" s="15">
        <v>2</v>
      </c>
      <c r="EV18" s="15">
        <v>0</v>
      </c>
      <c r="EW18" s="21">
        <f t="shared" si="22"/>
        <v>3</v>
      </c>
      <c r="EX18" s="21">
        <f t="shared" si="37"/>
        <v>0</v>
      </c>
      <c r="EY18" s="21">
        <f t="shared" si="23"/>
        <v>7</v>
      </c>
      <c r="EZ18" s="21">
        <f t="shared" si="24"/>
        <v>0</v>
      </c>
      <c r="FA18" s="15">
        <v>0</v>
      </c>
      <c r="FB18" s="15">
        <v>0</v>
      </c>
      <c r="FC18" s="21">
        <f t="shared" si="25"/>
        <v>0</v>
      </c>
      <c r="FD18" s="15">
        <v>0</v>
      </c>
      <c r="FE18" s="15">
        <v>0</v>
      </c>
      <c r="FF18" s="15">
        <v>0</v>
      </c>
      <c r="FG18" s="15">
        <v>0</v>
      </c>
      <c r="FH18" s="15">
        <v>1</v>
      </c>
      <c r="FI18" s="15">
        <v>0</v>
      </c>
      <c r="FJ18" s="15">
        <v>5</v>
      </c>
      <c r="FK18" s="15">
        <v>3</v>
      </c>
      <c r="FL18" s="15">
        <v>2</v>
      </c>
      <c r="FM18" s="15">
        <v>0</v>
      </c>
      <c r="FN18" s="15">
        <v>0</v>
      </c>
      <c r="FO18" s="15">
        <v>0</v>
      </c>
      <c r="FP18" s="15">
        <v>0</v>
      </c>
      <c r="FQ18" s="15">
        <v>148</v>
      </c>
      <c r="FR18" s="15">
        <v>0</v>
      </c>
      <c r="FS18" s="21">
        <f t="shared" si="26"/>
        <v>16</v>
      </c>
      <c r="FT18" s="15">
        <v>0</v>
      </c>
      <c r="FU18" s="15">
        <v>0</v>
      </c>
      <c r="FV18" s="15">
        <v>0</v>
      </c>
      <c r="FW18" s="15">
        <v>0</v>
      </c>
      <c r="FX18" s="15">
        <v>0</v>
      </c>
      <c r="FY18" s="15">
        <v>0</v>
      </c>
      <c r="FZ18" s="15">
        <v>0</v>
      </c>
      <c r="GA18" s="15">
        <v>0</v>
      </c>
      <c r="GB18" s="15">
        <v>0</v>
      </c>
      <c r="GC18" s="15">
        <v>0</v>
      </c>
      <c r="GD18" s="15">
        <v>0</v>
      </c>
      <c r="GE18" s="15">
        <v>0</v>
      </c>
      <c r="GF18" s="15">
        <v>0</v>
      </c>
      <c r="GG18" s="15">
        <v>0</v>
      </c>
      <c r="GH18" s="15">
        <v>0</v>
      </c>
      <c r="GI18" s="15">
        <v>0</v>
      </c>
      <c r="GJ18" s="15">
        <v>0</v>
      </c>
      <c r="GK18" s="15">
        <v>0</v>
      </c>
      <c r="GL18" s="15">
        <v>0</v>
      </c>
      <c r="GM18" s="15">
        <v>0</v>
      </c>
      <c r="GN18" s="15">
        <v>0</v>
      </c>
      <c r="GO18" s="15">
        <v>0</v>
      </c>
      <c r="GP18" s="15">
        <v>0</v>
      </c>
      <c r="GQ18" s="15">
        <v>0</v>
      </c>
      <c r="GR18" s="15">
        <v>0</v>
      </c>
      <c r="GS18" s="15">
        <v>0</v>
      </c>
      <c r="GT18" s="15">
        <v>0</v>
      </c>
      <c r="GU18" s="15">
        <v>0</v>
      </c>
      <c r="GV18" s="15">
        <v>0</v>
      </c>
      <c r="GW18" s="15">
        <v>0</v>
      </c>
      <c r="GX18" s="15">
        <v>3</v>
      </c>
      <c r="GY18" s="15" t="s">
        <v>566</v>
      </c>
      <c r="GZ18" s="15" t="s">
        <v>567</v>
      </c>
      <c r="HA18" s="15">
        <v>2</v>
      </c>
      <c r="HB18" s="15">
        <v>0</v>
      </c>
      <c r="HC18" s="15" t="s">
        <v>568</v>
      </c>
      <c r="HD18" s="15" t="s">
        <v>569</v>
      </c>
      <c r="HE18" s="15">
        <v>1</v>
      </c>
      <c r="HF18" s="15">
        <v>1</v>
      </c>
      <c r="HG18" s="15">
        <v>1</v>
      </c>
      <c r="HH18" s="15"/>
      <c r="HI18" s="15">
        <v>0</v>
      </c>
      <c r="HJ18" s="15">
        <v>3</v>
      </c>
      <c r="HK18" s="15" t="s">
        <v>570</v>
      </c>
      <c r="HL18" s="15" t="s">
        <v>571</v>
      </c>
      <c r="HM18" s="15" t="s">
        <v>572</v>
      </c>
      <c r="HN18" s="15">
        <v>1</v>
      </c>
      <c r="HO18" s="15" t="s">
        <v>573</v>
      </c>
      <c r="HP18" s="15">
        <v>1</v>
      </c>
      <c r="HQ18" s="15" t="s">
        <v>574</v>
      </c>
      <c r="HR18" s="15">
        <v>2</v>
      </c>
      <c r="HS18" s="15"/>
      <c r="HT18" s="15">
        <v>1</v>
      </c>
      <c r="HU18" s="15">
        <v>1</v>
      </c>
      <c r="HV18" s="15">
        <v>1</v>
      </c>
      <c r="HW18" s="15">
        <v>0</v>
      </c>
      <c r="HX18" s="15">
        <v>0</v>
      </c>
      <c r="HY18" s="15">
        <v>0</v>
      </c>
      <c r="HZ18" s="15">
        <v>15</v>
      </c>
      <c r="IA18" s="15" t="s">
        <v>591</v>
      </c>
      <c r="IB18" s="15">
        <v>2</v>
      </c>
      <c r="IC18" s="15">
        <v>0</v>
      </c>
      <c r="ID18" s="15">
        <v>0</v>
      </c>
      <c r="IE18" s="15">
        <v>0</v>
      </c>
      <c r="IF18" s="15">
        <v>0</v>
      </c>
      <c r="IG18" s="15">
        <v>0</v>
      </c>
      <c r="IH18" s="15">
        <v>0</v>
      </c>
      <c r="II18" s="15">
        <v>0</v>
      </c>
      <c r="IJ18" s="15"/>
      <c r="IK18" s="15"/>
      <c r="IL18" s="15"/>
      <c r="IM18" s="15"/>
      <c r="IN18" s="15"/>
      <c r="IO18" s="15"/>
      <c r="IP18" s="15"/>
      <c r="IQ18" s="15"/>
      <c r="IR18" s="15"/>
      <c r="IS18" s="15"/>
      <c r="IT18" s="15"/>
      <c r="IU18" s="15"/>
      <c r="IV18" s="15"/>
      <c r="IW18" s="15"/>
      <c r="IX18" s="15"/>
      <c r="IY18" s="45">
        <v>27909</v>
      </c>
      <c r="IZ18" s="7">
        <v>293.43742099999997</v>
      </c>
      <c r="JA18" s="45">
        <v>12461</v>
      </c>
      <c r="JB18" s="7">
        <v>27.660252</v>
      </c>
      <c r="JC18" s="45">
        <v>4</v>
      </c>
      <c r="JD18" s="45">
        <v>2</v>
      </c>
      <c r="JE18" s="45">
        <v>16</v>
      </c>
      <c r="JF18" s="45">
        <v>5</v>
      </c>
      <c r="JG18" s="45">
        <v>5</v>
      </c>
      <c r="JH18" s="45">
        <v>10</v>
      </c>
      <c r="JI18" s="45">
        <v>0</v>
      </c>
      <c r="JJ18" s="45">
        <v>31.25</v>
      </c>
      <c r="JK18" s="45">
        <v>47.659531467869606</v>
      </c>
      <c r="JL18" s="45">
        <v>62.5</v>
      </c>
      <c r="JM18" s="45">
        <v>79.334803041361241</v>
      </c>
      <c r="JN18" s="33">
        <f t="shared" si="27"/>
        <v>18.823529411764707</v>
      </c>
      <c r="JO18" s="29">
        <f>EL18/CG18</f>
        <v>28</v>
      </c>
      <c r="JP18" s="35">
        <v>2</v>
      </c>
      <c r="JQ18" s="32">
        <f t="shared" si="28"/>
        <v>3</v>
      </c>
      <c r="JR18" s="34">
        <f t="shared" si="29"/>
        <v>1</v>
      </c>
      <c r="JS18" s="36">
        <f t="shared" si="30"/>
        <v>10</v>
      </c>
      <c r="JT18" s="38">
        <v>73.313757756888137</v>
      </c>
      <c r="JU18" s="38">
        <f t="shared" si="31"/>
        <v>79.334803041361241</v>
      </c>
      <c r="JV18" s="40">
        <f t="shared" si="32"/>
        <v>6.0210452844731037</v>
      </c>
      <c r="JW18" s="36">
        <f t="shared" si="33"/>
        <v>16</v>
      </c>
      <c r="JX18" s="37">
        <v>5</v>
      </c>
      <c r="JY18" s="35">
        <v>5</v>
      </c>
      <c r="JZ18" s="51">
        <f t="shared" si="34"/>
        <v>6.9565217391304355</v>
      </c>
      <c r="KA18" s="35">
        <f t="shared" si="35"/>
        <v>2</v>
      </c>
      <c r="KB18" s="50">
        <f t="shared" si="40"/>
        <v>40</v>
      </c>
    </row>
  </sheetData>
  <sortState ref="A4:XFD209">
    <sortCondition ref="A4:A209"/>
  </sortState>
  <mergeCells count="30">
    <mergeCell ref="JT1:JV1"/>
    <mergeCell ref="JP1:JR1"/>
    <mergeCell ref="KA1:KB1"/>
    <mergeCell ref="IY1:JM1"/>
    <mergeCell ref="FT1:GM1"/>
    <mergeCell ref="GN1:GT1"/>
    <mergeCell ref="GU1:GW1"/>
    <mergeCell ref="GX1:HD1"/>
    <mergeCell ref="HE1:HI1"/>
    <mergeCell ref="DC1:DI1"/>
    <mergeCell ref="DJ1:DN1"/>
    <mergeCell ref="CS1:CU1"/>
    <mergeCell ref="HJ1:II1"/>
    <mergeCell ref="IJ1:IX1"/>
    <mergeCell ref="DO1:DQ1"/>
    <mergeCell ref="DR1:FS1"/>
    <mergeCell ref="CV1:CX1"/>
    <mergeCell ref="CY1:DB1"/>
    <mergeCell ref="A1:A2"/>
    <mergeCell ref="B1:B2"/>
    <mergeCell ref="C1:AF1"/>
    <mergeCell ref="CP1:CR1"/>
    <mergeCell ref="AH1:AL1"/>
    <mergeCell ref="AM1:AV1"/>
    <mergeCell ref="AW1:BA1"/>
    <mergeCell ref="BB1:BH1"/>
    <mergeCell ref="BI1:BK1"/>
    <mergeCell ref="BL1:BQ1"/>
    <mergeCell ref="BR1:CD1"/>
    <mergeCell ref="CE1:CO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 - Dotazník pro ÚÚP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2012-03-27T08:26:45Z</dcterms:created>
  <dcterms:modified xsi:type="dcterms:W3CDTF">2012-09-03T08:17:53Z</dcterms:modified>
</cp:coreProperties>
</file>