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ÚÚP'!$A$3:$KB$19</definedName>
  </definedNames>
  <calcPr calcId="145621"/>
</workbook>
</file>

<file path=xl/calcChain.xml><?xml version="1.0" encoding="utf-8"?>
<calcChain xmlns="http://schemas.openxmlformats.org/spreadsheetml/2006/main">
  <c r="JW4" i="1" l="1"/>
  <c r="JW5" i="1"/>
  <c r="JW6" i="1"/>
  <c r="JW7" i="1"/>
  <c r="JW8" i="1"/>
  <c r="JW9" i="1"/>
  <c r="JW10" i="1"/>
  <c r="JW11" i="1"/>
  <c r="JW12" i="1"/>
  <c r="JW13" i="1"/>
  <c r="JW14" i="1"/>
  <c r="JW15" i="1"/>
  <c r="JW16" i="1"/>
  <c r="JW17" i="1"/>
  <c r="JW18" i="1"/>
  <c r="JW19" i="1"/>
  <c r="JV8" i="1"/>
  <c r="JU4" i="1"/>
  <c r="JV4" i="1" s="1"/>
  <c r="JU5" i="1"/>
  <c r="JV5" i="1" s="1"/>
  <c r="JU6" i="1"/>
  <c r="JV6" i="1" s="1"/>
  <c r="JU7" i="1"/>
  <c r="JV7" i="1" s="1"/>
  <c r="JU8" i="1"/>
  <c r="JU9" i="1"/>
  <c r="JV9" i="1" s="1"/>
  <c r="JU10" i="1"/>
  <c r="JV10" i="1" s="1"/>
  <c r="JU11" i="1"/>
  <c r="JV11" i="1" s="1"/>
  <c r="JU12" i="1"/>
  <c r="JV12" i="1" s="1"/>
  <c r="JU13" i="1"/>
  <c r="JV13" i="1" s="1"/>
  <c r="JU14" i="1"/>
  <c r="JV14" i="1" s="1"/>
  <c r="JU15" i="1"/>
  <c r="JV15" i="1" s="1"/>
  <c r="JU16" i="1"/>
  <c r="JV16" i="1" s="1"/>
  <c r="JU17" i="1"/>
  <c r="JV17" i="1" s="1"/>
  <c r="JU18" i="1"/>
  <c r="JV18" i="1" s="1"/>
  <c r="JU19" i="1"/>
  <c r="JV19" i="1" s="1"/>
  <c r="JQ4" i="1"/>
  <c r="JR4" i="1" s="1"/>
  <c r="JQ5" i="1"/>
  <c r="JR5" i="1" s="1"/>
  <c r="JQ6" i="1"/>
  <c r="JR6" i="1" s="1"/>
  <c r="JQ7" i="1"/>
  <c r="JR7" i="1" s="1"/>
  <c r="JQ8" i="1"/>
  <c r="JR8" i="1" s="1"/>
  <c r="JQ9" i="1"/>
  <c r="JR9" i="1" s="1"/>
  <c r="JQ10" i="1"/>
  <c r="JR10" i="1" s="1"/>
  <c r="JQ11" i="1"/>
  <c r="JR11" i="1" s="1"/>
  <c r="JQ12" i="1"/>
  <c r="JR12" i="1" s="1"/>
  <c r="JQ13" i="1"/>
  <c r="JR13" i="1" s="1"/>
  <c r="JQ14" i="1"/>
  <c r="JR14" i="1" s="1"/>
  <c r="JQ15" i="1"/>
  <c r="JR15" i="1" s="1"/>
  <c r="JQ16" i="1"/>
  <c r="JR16" i="1" s="1"/>
  <c r="JQ17" i="1"/>
  <c r="JR17" i="1" s="1"/>
  <c r="JQ18" i="1"/>
  <c r="JR18" i="1" s="1"/>
  <c r="JQ19" i="1"/>
  <c r="JR19" i="1" s="1"/>
  <c r="JS4" i="1"/>
  <c r="JS5" i="1"/>
  <c r="JS6" i="1"/>
  <c r="JS7" i="1"/>
  <c r="JS8" i="1"/>
  <c r="JS9" i="1"/>
  <c r="JS10" i="1"/>
  <c r="JS11" i="1"/>
  <c r="JS12" i="1"/>
  <c r="JS13" i="1"/>
  <c r="JS14" i="1"/>
  <c r="JS15" i="1"/>
  <c r="JS16" i="1"/>
  <c r="JS17" i="1"/>
  <c r="JS18" i="1"/>
  <c r="JS19" i="1"/>
  <c r="KB4" i="1" l="1"/>
  <c r="KB6" i="1"/>
  <c r="KB7" i="1"/>
  <c r="KB8" i="1"/>
  <c r="KB10" i="1"/>
  <c r="KB11" i="1"/>
  <c r="KB12" i="1"/>
  <c r="KB13" i="1"/>
  <c r="KB14" i="1"/>
  <c r="KB15" i="1"/>
  <c r="KB18" i="1"/>
  <c r="KB19" i="1"/>
  <c r="KA4" i="1"/>
  <c r="KA5" i="1"/>
  <c r="KA6" i="1"/>
  <c r="KA7" i="1"/>
  <c r="KA8" i="1"/>
  <c r="KA9" i="1"/>
  <c r="KA10" i="1"/>
  <c r="KA11" i="1"/>
  <c r="KA12" i="1"/>
  <c r="KA13" i="1"/>
  <c r="KA14" i="1"/>
  <c r="KA15" i="1"/>
  <c r="KA16" i="1"/>
  <c r="KA17" i="1"/>
  <c r="KA18" i="1"/>
  <c r="KA19" i="1"/>
  <c r="FC19" i="1" l="1"/>
  <c r="EX19" i="1"/>
  <c r="EW19" i="1"/>
  <c r="ER19" i="1"/>
  <c r="EQ19" i="1"/>
  <c r="EI19" i="1"/>
  <c r="EH19" i="1"/>
  <c r="EG19" i="1"/>
  <c r="DZ19" i="1"/>
  <c r="DY19" i="1"/>
  <c r="DX19" i="1"/>
  <c r="CZ19" i="1"/>
  <c r="CY19" i="1"/>
  <c r="BA19" i="1"/>
  <c r="AR19" i="1"/>
  <c r="AV19" i="1" s="1"/>
  <c r="AQ19" i="1"/>
  <c r="AU19" i="1" s="1"/>
  <c r="AJ19" i="1"/>
  <c r="AL19" i="1" s="1"/>
  <c r="FC18" i="1"/>
  <c r="EX18" i="1"/>
  <c r="EW18" i="1"/>
  <c r="ER18" i="1"/>
  <c r="EQ18" i="1"/>
  <c r="EI18" i="1"/>
  <c r="EH18" i="1"/>
  <c r="EG18" i="1"/>
  <c r="DZ18" i="1"/>
  <c r="DY18" i="1"/>
  <c r="DX18" i="1"/>
  <c r="CZ18" i="1"/>
  <c r="CY18" i="1"/>
  <c r="BA18" i="1"/>
  <c r="AR18" i="1"/>
  <c r="AV18" i="1" s="1"/>
  <c r="AQ18" i="1"/>
  <c r="AU18" i="1" s="1"/>
  <c r="AJ18" i="1"/>
  <c r="AL18" i="1" s="1"/>
  <c r="FC17" i="1"/>
  <c r="EX17" i="1"/>
  <c r="EW17" i="1"/>
  <c r="ER17" i="1"/>
  <c r="EQ17" i="1"/>
  <c r="EI17" i="1"/>
  <c r="EH17" i="1"/>
  <c r="EG17" i="1"/>
  <c r="DZ17" i="1"/>
  <c r="DY17" i="1"/>
  <c r="DX17" i="1"/>
  <c r="CZ17" i="1"/>
  <c r="CY17" i="1"/>
  <c r="BA17" i="1"/>
  <c r="AR17" i="1"/>
  <c r="AV17" i="1" s="1"/>
  <c r="AQ17" i="1"/>
  <c r="AU17" i="1" s="1"/>
  <c r="AJ17" i="1"/>
  <c r="AL17" i="1" s="1"/>
  <c r="FC16" i="1"/>
  <c r="EX16" i="1"/>
  <c r="EW16" i="1"/>
  <c r="ER16" i="1"/>
  <c r="EQ16" i="1"/>
  <c r="EI16" i="1"/>
  <c r="EH16" i="1"/>
  <c r="EG16" i="1"/>
  <c r="DZ16" i="1"/>
  <c r="DY16" i="1"/>
  <c r="DX16" i="1"/>
  <c r="CZ16" i="1"/>
  <c r="CY16" i="1"/>
  <c r="BA16" i="1"/>
  <c r="AR16" i="1"/>
  <c r="AV16" i="1" s="1"/>
  <c r="AQ16" i="1"/>
  <c r="AU16" i="1" s="1"/>
  <c r="AJ16" i="1"/>
  <c r="AL16" i="1" s="1"/>
  <c r="FC15" i="1"/>
  <c r="EX15" i="1"/>
  <c r="EW15" i="1"/>
  <c r="ER15" i="1"/>
  <c r="EQ15" i="1"/>
  <c r="EI15" i="1"/>
  <c r="EH15" i="1"/>
  <c r="EG15" i="1"/>
  <c r="DZ15" i="1"/>
  <c r="DY15" i="1"/>
  <c r="DX15" i="1"/>
  <c r="CZ15" i="1"/>
  <c r="CY15" i="1"/>
  <c r="BA15" i="1"/>
  <c r="AR15" i="1"/>
  <c r="AV15" i="1" s="1"/>
  <c r="AQ15" i="1"/>
  <c r="AU15" i="1" s="1"/>
  <c r="AJ15" i="1"/>
  <c r="AL15" i="1" s="1"/>
  <c r="FC14" i="1"/>
  <c r="EX14" i="1"/>
  <c r="EW14" i="1"/>
  <c r="ER14" i="1"/>
  <c r="EQ14" i="1"/>
  <c r="EI14" i="1"/>
  <c r="EH14" i="1"/>
  <c r="EG14" i="1"/>
  <c r="DZ14" i="1"/>
  <c r="DY14" i="1"/>
  <c r="DX14" i="1"/>
  <c r="CZ14" i="1"/>
  <c r="CY14" i="1"/>
  <c r="BA14" i="1"/>
  <c r="AR14" i="1"/>
  <c r="AV14" i="1" s="1"/>
  <c r="AQ14" i="1"/>
  <c r="AU14" i="1" s="1"/>
  <c r="AJ14" i="1"/>
  <c r="AL14" i="1" s="1"/>
  <c r="FC13" i="1"/>
  <c r="EX13" i="1"/>
  <c r="EW13" i="1"/>
  <c r="ER13" i="1"/>
  <c r="EQ13" i="1"/>
  <c r="EI13" i="1"/>
  <c r="EH13" i="1"/>
  <c r="EG13" i="1"/>
  <c r="DZ13" i="1"/>
  <c r="DY13" i="1"/>
  <c r="DX13" i="1"/>
  <c r="CZ13" i="1"/>
  <c r="CY13" i="1"/>
  <c r="BA13" i="1"/>
  <c r="AR13" i="1"/>
  <c r="AV13" i="1" s="1"/>
  <c r="AQ13" i="1"/>
  <c r="AU13" i="1" s="1"/>
  <c r="AJ13" i="1"/>
  <c r="AL13" i="1" s="1"/>
  <c r="FC12" i="1"/>
  <c r="EX12" i="1"/>
  <c r="EW12" i="1"/>
  <c r="ER12" i="1"/>
  <c r="EQ12" i="1"/>
  <c r="EI12" i="1"/>
  <c r="EH12" i="1"/>
  <c r="EG12" i="1"/>
  <c r="DZ12" i="1"/>
  <c r="DY12" i="1"/>
  <c r="DX12" i="1"/>
  <c r="CZ12" i="1"/>
  <c r="CY12" i="1"/>
  <c r="BA12" i="1"/>
  <c r="AR12" i="1"/>
  <c r="AV12" i="1" s="1"/>
  <c r="AQ12" i="1"/>
  <c r="AU12" i="1" s="1"/>
  <c r="AJ12" i="1"/>
  <c r="AL12" i="1" s="1"/>
  <c r="FC11" i="1"/>
  <c r="EX11" i="1"/>
  <c r="EW11" i="1"/>
  <c r="ER11" i="1"/>
  <c r="EQ11" i="1"/>
  <c r="EI11" i="1"/>
  <c r="EH11" i="1"/>
  <c r="EG11" i="1"/>
  <c r="DZ11" i="1"/>
  <c r="DY11" i="1"/>
  <c r="DX11" i="1"/>
  <c r="CZ11" i="1"/>
  <c r="CY11" i="1"/>
  <c r="BA11" i="1"/>
  <c r="AR11" i="1"/>
  <c r="AV11" i="1" s="1"/>
  <c r="AQ11" i="1"/>
  <c r="AU11" i="1" s="1"/>
  <c r="AJ11" i="1"/>
  <c r="AL11" i="1" s="1"/>
  <c r="FC10" i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J19" i="1" l="1"/>
  <c r="EZ13" i="1"/>
  <c r="DA15" i="1"/>
  <c r="EK9" i="1"/>
  <c r="EK17" i="1"/>
  <c r="DB9" i="1"/>
  <c r="EK7" i="1"/>
  <c r="DB14" i="1"/>
  <c r="EJ14" i="1"/>
  <c r="DA18" i="1"/>
  <c r="EZ18" i="1"/>
  <c r="DB19" i="1"/>
  <c r="EJ5" i="1"/>
  <c r="EL8" i="1"/>
  <c r="JO8" i="1" s="1"/>
  <c r="EY14" i="1"/>
  <c r="EY16" i="1"/>
  <c r="EL5" i="1"/>
  <c r="EL12" i="1"/>
  <c r="EY18" i="1"/>
  <c r="EL19" i="1"/>
  <c r="JO19" i="1" s="1"/>
  <c r="EL11" i="1"/>
  <c r="JO11" i="1" s="1"/>
  <c r="DA14" i="1"/>
  <c r="EY15" i="1"/>
  <c r="EJ18" i="1"/>
  <c r="EK11" i="1"/>
  <c r="EJ12" i="1"/>
  <c r="EZ4" i="1"/>
  <c r="EJ4" i="1"/>
  <c r="EL14" i="1"/>
  <c r="JO14" i="1" s="1"/>
  <c r="EJ15" i="1"/>
  <c r="EZ16" i="1"/>
  <c r="EZ14" i="1"/>
  <c r="DA7" i="1"/>
  <c r="DA13" i="1"/>
  <c r="DB18" i="1"/>
  <c r="EY19" i="1"/>
  <c r="EY12" i="1"/>
  <c r="DB16" i="1"/>
  <c r="EZ12" i="1"/>
  <c r="DA19" i="1"/>
  <c r="EJ7" i="1"/>
  <c r="DA4" i="1"/>
  <c r="EY4" i="1"/>
  <c r="EY7" i="1"/>
  <c r="EY8" i="1"/>
  <c r="DB12" i="1"/>
  <c r="DB5" i="1"/>
  <c r="EZ5" i="1"/>
  <c r="EY6" i="1"/>
  <c r="EJ8" i="1"/>
  <c r="EZ9" i="1"/>
  <c r="EY10" i="1"/>
  <c r="EJ13" i="1"/>
  <c r="EJ16" i="1"/>
  <c r="EK19" i="1"/>
  <c r="EZ19" i="1"/>
  <c r="EK4" i="1"/>
  <c r="EJ6" i="1"/>
  <c r="EL13" i="1"/>
  <c r="JO13" i="1" s="1"/>
  <c r="EK15" i="1"/>
  <c r="EL16" i="1"/>
  <c r="JO16" i="1" s="1"/>
  <c r="EL4" i="1"/>
  <c r="JO4" i="1" s="1"/>
  <c r="DA5" i="1"/>
  <c r="EZ8" i="1"/>
  <c r="DA9" i="1"/>
  <c r="EZ7" i="1"/>
  <c r="EJ10" i="1"/>
  <c r="EY13" i="1"/>
  <c r="DB15" i="1"/>
  <c r="EL15" i="1"/>
  <c r="JO15" i="1" s="1"/>
  <c r="EK16" i="1"/>
  <c r="DB4" i="1"/>
  <c r="EK5" i="1"/>
  <c r="EZ11" i="1"/>
  <c r="EZ15" i="1"/>
  <c r="EL9" i="1"/>
  <c r="JO9" i="1" s="1"/>
  <c r="DA16" i="1"/>
  <c r="EL17" i="1"/>
  <c r="JO17" i="1" s="1"/>
  <c r="EY5" i="1"/>
  <c r="EK8" i="1"/>
  <c r="EJ9" i="1"/>
  <c r="EZ10" i="1"/>
  <c r="EJ11" i="1"/>
  <c r="EK12" i="1"/>
  <c r="EZ17" i="1"/>
  <c r="EL18" i="1"/>
  <c r="EL6" i="1"/>
  <c r="JO6" i="1" s="1"/>
  <c r="DB7" i="1"/>
  <c r="EL10" i="1"/>
  <c r="JO10" i="1" s="1"/>
  <c r="EY11" i="1"/>
  <c r="DA17" i="1"/>
  <c r="DB8" i="1"/>
  <c r="DA8" i="1"/>
  <c r="EZ6" i="1"/>
  <c r="EL7" i="1"/>
  <c r="JO7" i="1" s="1"/>
  <c r="DA11" i="1"/>
  <c r="DB11" i="1"/>
  <c r="DB13" i="1"/>
  <c r="EY9" i="1"/>
  <c r="EK10" i="1"/>
  <c r="EK13" i="1"/>
  <c r="DA12" i="1"/>
  <c r="DB17" i="1"/>
  <c r="DB6" i="1"/>
  <c r="DA6" i="1"/>
  <c r="EK14" i="1"/>
  <c r="EJ17" i="1"/>
  <c r="EY17" i="1"/>
  <c r="EK6" i="1"/>
  <c r="DB10" i="1"/>
  <c r="DA10" i="1"/>
  <c r="EK18" i="1"/>
  <c r="FS18" i="1" l="1"/>
  <c r="FS14" i="1"/>
  <c r="FS15" i="1"/>
  <c r="FS7" i="1"/>
  <c r="FS12" i="1"/>
  <c r="FS4" i="1"/>
  <c r="FS5" i="1"/>
  <c r="FS9" i="1"/>
  <c r="FS6" i="1"/>
  <c r="FS19" i="1"/>
  <c r="FS13" i="1"/>
  <c r="FS10" i="1"/>
  <c r="FS16" i="1"/>
  <c r="FS8" i="1"/>
  <c r="FS11" i="1"/>
  <c r="FS17" i="1"/>
  <c r="JN16" i="1" l="1"/>
  <c r="JZ16" i="1"/>
  <c r="JN5" i="1"/>
  <c r="JZ5" i="1"/>
  <c r="JN4" i="1"/>
  <c r="JZ4" i="1"/>
  <c r="JN7" i="1"/>
  <c r="JZ7" i="1"/>
  <c r="JN6" i="1"/>
  <c r="JZ6" i="1"/>
  <c r="JN11" i="1"/>
  <c r="JZ11" i="1"/>
  <c r="JN14" i="1"/>
  <c r="JZ14" i="1"/>
  <c r="JN17" i="1"/>
  <c r="JZ17" i="1"/>
  <c r="JN8" i="1"/>
  <c r="JZ8" i="1"/>
  <c r="JN13" i="1"/>
  <c r="JZ13" i="1"/>
  <c r="JN15" i="1"/>
  <c r="JZ15" i="1"/>
  <c r="JN18" i="1"/>
  <c r="JZ18" i="1"/>
  <c r="JN9" i="1"/>
  <c r="JZ9" i="1"/>
  <c r="JN10" i="1"/>
  <c r="JZ10" i="1"/>
  <c r="JN19" i="1"/>
  <c r="JZ19" i="1"/>
  <c r="JN12" i="1"/>
  <c r="JZ12" i="1"/>
</calcChain>
</file>

<file path=xl/sharedStrings.xml><?xml version="1.0" encoding="utf-8"?>
<sst xmlns="http://schemas.openxmlformats.org/spreadsheetml/2006/main" count="818" uniqueCount="668">
  <si>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</si>
  <si>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</si>
  <si>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</si>
  <si>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</si>
  <si>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</si>
  <si>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</si>
  <si>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</si>
  <si>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</si>
  <si>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</si>
  <si>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</si>
  <si>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</si>
  <si>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</si>
  <si>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</si>
  <si>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</si>
  <si>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</si>
  <si>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</si>
  <si>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</si>
  <si>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</si>
  <si>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</si>
  <si>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</si>
  <si>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</si>
  <si>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</si>
  <si>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</si>
  <si>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</si>
  <si>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</si>
  <si>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</si>
  <si>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</si>
  <si>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</si>
  <si>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</si>
  <si>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</si>
  <si>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</si>
  <si>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</si>
  <si>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</si>
  <si>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</si>
  <si>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</si>
  <si>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</si>
  <si>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</si>
  <si>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</si>
  <si>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</si>
  <si>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</si>
  <si>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</si>
  <si>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</si>
  <si>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</si>
  <si>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</si>
  <si>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</si>
  <si>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</si>
  <si>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</si>
  <si>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</si>
  <si>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</si>
  <si>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</si>
  <si>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</si>
  <si>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</si>
  <si>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</si>
  <si>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</si>
  <si>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</si>
  <si>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</si>
  <si>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</si>
  <si>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</si>
  <si>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</si>
  <si>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</si>
  <si>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</si>
  <si>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</si>
  <si>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</si>
  <si>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</si>
  <si>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</si>
  <si>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</si>
  <si>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</si>
  <si>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</si>
  <si>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</si>
  <si>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</si>
  <si>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</si>
  <si>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</si>
  <si>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</si>
  <si>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</si>
  <si>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</si>
  <si>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</si>
  <si>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</si>
  <si>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</si>
  <si>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</si>
  <si>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</si>
  <si>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</si>
  <si>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</si>
  <si>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</si>
  <si>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</si>
  <si>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</si>
  <si>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</si>
  <si>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</si>
  <si>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</si>
  <si>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</si>
  <si>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</si>
  <si>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</si>
  <si>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</si>
  <si>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</si>
  <si>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</si>
  <si>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</si>
  <si>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</si>
  <si>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</si>
  <si>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</si>
  <si>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</si>
  <si>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</si>
  <si>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</si>
  <si>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</si>
  <si>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</si>
  <si>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</si>
  <si>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</si>
  <si>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</si>
  <si>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</si>
  <si>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</si>
  <si>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</si>
  <si>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</si>
  <si>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</si>
  <si>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</si>
  <si>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</si>
  <si>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</si>
  <si>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</si>
  <si>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</si>
  <si>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</si>
  <si>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</si>
  <si>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</si>
  <si>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</si>
  <si>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</si>
  <si>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</si>
  <si>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</si>
  <si>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</si>
  <si>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</si>
  <si>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</si>
  <si>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</si>
  <si>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</si>
  <si>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</si>
  <si>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</si>
  <si>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</si>
  <si>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</si>
  <si>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</si>
  <si>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</si>
  <si>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</si>
  <si>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</si>
  <si>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</si>
  <si>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</si>
  <si>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</si>
  <si>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</si>
  <si>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</si>
  <si>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</si>
  <si>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</si>
  <si>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</si>
  <si>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</si>
  <si>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</si>
  <si>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</si>
  <si>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</si>
  <si>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</si>
  <si>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</si>
  <si>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</si>
  <si>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</si>
  <si>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</si>
  <si>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</si>
  <si>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</si>
  <si>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</si>
  <si>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</si>
  <si>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</si>
  <si>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</si>
  <si>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</si>
  <si>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</si>
  <si>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</si>
  <si>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</si>
  <si>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</si>
  <si>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</si>
  <si>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</si>
  <si>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</si>
  <si>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</si>
  <si>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</si>
  <si>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</si>
  <si>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</si>
  <si>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</si>
  <si>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</si>
  <si>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</si>
  <si>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</si>
  <si>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</si>
  <si>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</si>
  <si>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</si>
  <si>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</si>
  <si>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SHP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</si>
  <si>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</si>
  <si>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</si>
  <si>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</si>
  <si>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</si>
  <si>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</si>
  <si>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</si>
  <si>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</si>
  <si>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</si>
  <si>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</si>
  <si>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</si>
  <si>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</si>
  <si>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</si>
  <si>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</si>
  <si>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</si>
  <si>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</si>
  <si>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</si>
  <si>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</si>
  <si>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</si>
  <si>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</si>
  <si>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</si>
  <si>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</si>
  <si>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</si>
  <si>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</si>
  <si>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</si>
  <si>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</si>
  <si>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</si>
  <si>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</si>
  <si>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</si>
  <si>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Ing.</t>
  </si>
  <si>
    <t>Jana</t>
  </si>
  <si>
    <t>Iva</t>
  </si>
  <si>
    <t>Oddělení územního plánování</t>
  </si>
  <si>
    <t>Jiří</t>
  </si>
  <si>
    <t>Martina</t>
  </si>
  <si>
    <t>územního plánování a stavebního řádu</t>
  </si>
  <si>
    <t>všechny</t>
  </si>
  <si>
    <t>Mírové náměstí</t>
  </si>
  <si>
    <t>ing.</t>
  </si>
  <si>
    <t>Bc.</t>
  </si>
  <si>
    <t>František</t>
  </si>
  <si>
    <t>-</t>
  </si>
  <si>
    <t>Karlovo náměstí</t>
  </si>
  <si>
    <t>úřad územního plánování</t>
  </si>
  <si>
    <t>Irena</t>
  </si>
  <si>
    <t>Mgr.</t>
  </si>
  <si>
    <t>nezájem obcí</t>
  </si>
  <si>
    <t>Václav</t>
  </si>
  <si>
    <t>Luboš</t>
  </si>
  <si>
    <t>samostatný odbor</t>
  </si>
  <si>
    <t>Petr</t>
  </si>
  <si>
    <t>odbor stavební úřad</t>
  </si>
  <si>
    <t>Jaroslav</t>
  </si>
  <si>
    <t>náměstí Míru</t>
  </si>
  <si>
    <t>odbor regionálního rozvoje</t>
  </si>
  <si>
    <t>metodická pomoc</t>
  </si>
  <si>
    <t>Ivana</t>
  </si>
  <si>
    <t>nezájem ze strany obcí</t>
  </si>
  <si>
    <t>Lenka</t>
  </si>
  <si>
    <t>Oldřich</t>
  </si>
  <si>
    <t>internet, setkání se starosty</t>
  </si>
  <si>
    <t>Doležalová</t>
  </si>
  <si>
    <t>Ústecký</t>
  </si>
  <si>
    <t>Městský úřad Bílina</t>
  </si>
  <si>
    <t>Břežánská</t>
  </si>
  <si>
    <t>50/4</t>
  </si>
  <si>
    <t>Bílina</t>
  </si>
  <si>
    <t>qdtb7vx</t>
  </si>
  <si>
    <t>Stavebního úřadu a územního plánování</t>
  </si>
  <si>
    <t>Vondráček</t>
  </si>
  <si>
    <t>Milan</t>
  </si>
  <si>
    <t>vondracek@bilina.cz</t>
  </si>
  <si>
    <t>Pevná</t>
  </si>
  <si>
    <t>Alice</t>
  </si>
  <si>
    <t>pevna@bilina.cz</t>
  </si>
  <si>
    <t>ÚÚP neorganizuje akce pro všechny obce, ale s každou obcí řeší konkrétní problémy dané obce a řešeného území.</t>
  </si>
  <si>
    <t>V souladu se stavebním zákonem na úřední desce MěÚ Bílina a dle potřeby v Bílinském zpravodaji.</t>
  </si>
  <si>
    <t>Postrádám na úřadě specializovaného pracovníka v oboru GIS.</t>
  </si>
  <si>
    <t>Součást stavebního úřadu.</t>
  </si>
  <si>
    <t>Zpracování dat GIS. Zpracování RURÚ.</t>
  </si>
  <si>
    <t>vedení sítí technické infrastruktury uvnitře areálů soukromých firem</t>
  </si>
  <si>
    <t>Magistrát města Děčín</t>
  </si>
  <si>
    <t>1175/5</t>
  </si>
  <si>
    <t>Děčín</t>
  </si>
  <si>
    <t>x9hbpfn</t>
  </si>
  <si>
    <t>Šejnohová</t>
  </si>
  <si>
    <t>ivana.sejnohova@mmdecin.cz</t>
  </si>
  <si>
    <t>oddělení Úřad územního plánování</t>
  </si>
  <si>
    <t>Singolová</t>
  </si>
  <si>
    <t>Alena</t>
  </si>
  <si>
    <t>alena.singolova@mmdecin.cz</t>
  </si>
  <si>
    <t>terénní šetření</t>
  </si>
  <si>
    <t>pozemkové úpravy</t>
  </si>
  <si>
    <t>informatik - správa softwaru</t>
  </si>
  <si>
    <t>příspěvky a účast na poradách se starosty obcí ORP Děčín</t>
  </si>
  <si>
    <t>webové stránky magistrátu, úřední deska, média</t>
  </si>
  <si>
    <t>nesouhlas ze strany starostů, přetížených dalšími administrativními povinostmi</t>
  </si>
  <si>
    <t>porady s ÚÚP ORP, operativní konzultační činnost, metodická pomoc</t>
  </si>
  <si>
    <t>tvorba metodik, organizování seminářů</t>
  </si>
  <si>
    <t>rozšíření metodické základny o další témata</t>
  </si>
  <si>
    <t>úřad splňuje podmínky nároků našeho útvaru</t>
  </si>
  <si>
    <t>do odboru stavební úřad</t>
  </si>
  <si>
    <t>návaznost jednotlivých oddělení</t>
  </si>
  <si>
    <t>Nízká úroveň zpracovatelů, vybraných obcí vzhledem k nízké ceně, dokumentace je mnohokrát kontrolována, připomínkována a vracena k dopracování</t>
  </si>
  <si>
    <t>54000 ha</t>
  </si>
  <si>
    <t>11769 ha</t>
  </si>
  <si>
    <t>Magistrát města Chomutova</t>
  </si>
  <si>
    <t>Zborovská</t>
  </si>
  <si>
    <t>Chomutov</t>
  </si>
  <si>
    <t>497beyz</t>
  </si>
  <si>
    <t>podatelna@chomutov-mesto.cz</t>
  </si>
  <si>
    <t>Odbor rozvoje, investic a majetku města</t>
  </si>
  <si>
    <t>Chytra</t>
  </si>
  <si>
    <t>p.chytra@chomutov-mesto.cz</t>
  </si>
  <si>
    <t>Oddělení rozvoje města</t>
  </si>
  <si>
    <t>Petříková</t>
  </si>
  <si>
    <t>l.petrikova@chomutov-mesto.cz</t>
  </si>
  <si>
    <t>územně plánovací informace, vyjádření k převodu pozemků pro Pozemkový fond ČR a další státní organizace, vyjádření k žádosti o dotaci</t>
  </si>
  <si>
    <t>jedná se o administrativu k zákonu č. 184/2006 Sb.o odnětí nebo omezení vlastnického práva k pozemku nebo ke stavbě (zákon o vyvlastnění)</t>
  </si>
  <si>
    <t>Setkání starostů - seznámení a územně analytickými podklady, informace o údajích a s pokytováním dat, informace o územně plánovací činnosti a problematice územního rozvoje ve správním území</t>
  </si>
  <si>
    <t>internet, noviny města do každé schránky, telefon, setkání se starosty</t>
  </si>
  <si>
    <t>Starostové obcí neměli zájem na jejím zřízení</t>
  </si>
  <si>
    <t>Chybí větší individuální přístum k problémům jednotlivých obcí, neexistuje metodika ke specifickým problémům v Ústeckém kraji. Některé problémy si musíme řešit sami - např. nebyla připravená metodika na OOP ani na MMR ani na kraji. Vyjádření dle § 51 SZ dostáváme na posledníchvíli nebo až po termínu. Vydané ZÚR dost komplikují některé stávající využití v územních plánech obcí. Ani po provedených konzultacích není jasné , jak postupovat v konkrétních případech neboť regulativy jsou nejasné a jsme odkazování na jednání s dotčenými orgány nebo na aktualizaci ZÚR.</t>
  </si>
  <si>
    <t>častější porady, řešení konkrétních problémů v rámci určité oblasti - CHLÚ, VE, SEA,rozšíření I/13, obchvaty obcí. Možnost účasti pro více účastníků, neomezovat počet účastníků</t>
  </si>
  <si>
    <t>Metodiky přicházejí postupně až po nabytí účinnosti stavebního zákona. Úřad územního plánování musí např. vydávat OOP hned po nabytí účinnostizákona a nemůže čekat až se zpracuje metodika.Málo bezplatných školení.</t>
  </si>
  <si>
    <t>Více bezplatných školení v jednotlivých krajích</t>
  </si>
  <si>
    <t>Více setkání se starosty při řešení konkrétních problémů. Při zjištěných problémech více jednat na ministerstvech - zde hlavně CHLÚ, územní limity versus rozvoj obcí.</t>
  </si>
  <si>
    <t>častější bezplatná školení, forma otázek a odpovědí při poradách a školení,</t>
  </si>
  <si>
    <t>U některých pracovních aktivit můsíme zdůrazňovat, že to je povinnost našeho úřadu vyplývající ze stavebního zákona. Činnost úřadu je obsáhlá a zároveň máme i jiné náplně práce pro samosprávu - nestíháme činnosti úřadu územního plánování, tak jak bychom chtěli</t>
  </si>
  <si>
    <t>zajistit pro naše oddělení ostatního úředníka - alespoň sekretářku</t>
  </si>
  <si>
    <t>Úřad územního plánování pracuje v rámci oddělení rozvoje města Odboru rozvoje, investic a majetku města. Oddělení rozvoje města má dále na starosti investice města a zpracovává za město vyjádření v rámci řízení dle stavebního zákona a a dalších zákonů, kde je město účastníkem řízení. Naše oddělení dělá podklady pro majetkoprávní oddělení v rámi prodeje a pronájmů pozemků, zpracováváme podklady pro získání dotací, podílíme se na tvorbě koncepcí parkování, udržitelné dopravy strategických dokumentů. Provádíme administrativu agendy vyvlastňování. Součástí oddělení je agenda komise pro majetek, investic a územní plán.</t>
  </si>
  <si>
    <t>činnost našeho útvaru úzce navazuje na záměry města a může se vzájemně koordinovat</t>
  </si>
  <si>
    <t>Zpracování dat od poskytovatelů v rámci ÚAP</t>
  </si>
  <si>
    <t>Údaje jsou k dispozici na webových stránkách a na mapovém servru úřadu</t>
  </si>
  <si>
    <t>22, 32, 68, 70, 79, 80, 81,115</t>
  </si>
  <si>
    <t>platnost ZÚR kraje a střety s ní,, nedodržování termínů zpracovateli, nepřesnost předávaných dat, neochota zpracovatelů opravovat chyby a upravovat návrh dle připomínek dotčených orgánů, nerespektování předávání požadovaných paré dokumentace.</t>
  </si>
  <si>
    <t>Městský úřad Kadaň</t>
  </si>
  <si>
    <t>Kadaň</t>
  </si>
  <si>
    <t>uaybdrx</t>
  </si>
  <si>
    <t>e-podatelna@mesto-kadan.cz</t>
  </si>
  <si>
    <t>Regionálního rozvoje, územního plánování a památkové péče</t>
  </si>
  <si>
    <t>Purnochová</t>
  </si>
  <si>
    <t>jana.purnochova@mesto-kadan.cz</t>
  </si>
  <si>
    <t>ÚAP pořizování ÚPD</t>
  </si>
  <si>
    <t>část odboru</t>
  </si>
  <si>
    <t>pomoc při digitálním zpracování ÚAP</t>
  </si>
  <si>
    <t>- hrubé topografické chyby v předaných vektorových datech - složitost projednávání - možnost uplatňovaní nových připomínek a námitek při opakovaném veřejném projednání</t>
  </si>
  <si>
    <t>Městský úřad Litoměřice</t>
  </si>
  <si>
    <t>tpebfnu</t>
  </si>
  <si>
    <t>Odbor územního rozvoje</t>
  </si>
  <si>
    <t>Klenorová</t>
  </si>
  <si>
    <t>Zdeňka</t>
  </si>
  <si>
    <t>zdenka.klenorova@litomerice.cz</t>
  </si>
  <si>
    <t>Kříž</t>
  </si>
  <si>
    <t>Michal</t>
  </si>
  <si>
    <t>michal.kriz@litomerice.cz</t>
  </si>
  <si>
    <t>aktualizace ÚAP, informace z KÚ o vztahu ÚP k ZÚR, novely SZ</t>
  </si>
  <si>
    <t>internet, tisk, setkání se starosty obcí</t>
  </si>
  <si>
    <t>není možné provádět z důvodu nedostatečného personálního obsazení</t>
  </si>
  <si>
    <t>metodická pomoc, při řešení problémů při pořizování ÚPD po emailu, či telefonu..</t>
  </si>
  <si>
    <t>momentálně personální obsazení (mateřská dovolená)</t>
  </si>
  <si>
    <t>součástí odboru územního rozvoje</t>
  </si>
  <si>
    <t>částečně aktualizace ÚAP (pilíř ŽP)</t>
  </si>
  <si>
    <t>Městský úřad Litvínov</t>
  </si>
  <si>
    <t>Litvínov</t>
  </si>
  <si>
    <t>8tybqzk</t>
  </si>
  <si>
    <t>info@mulitvinov.cz</t>
  </si>
  <si>
    <t>Moravec</t>
  </si>
  <si>
    <t>oldrich.moravec@mulitvinov.cz</t>
  </si>
  <si>
    <t>Břečková</t>
  </si>
  <si>
    <t>jana.breckova@mulitvinov.cz</t>
  </si>
  <si>
    <t>jana.breckova@milutvinov.cz</t>
  </si>
  <si>
    <t>poskytování aktuálních informací</t>
  </si>
  <si>
    <t>webové stránky města</t>
  </si>
  <si>
    <t>nebyla vyvolána potřeba</t>
  </si>
  <si>
    <t>informace jsou poskytovány pravidelně, rychle</t>
  </si>
  <si>
    <t>málo přednášek</t>
  </si>
  <si>
    <t>více přednášek, metodiky</t>
  </si>
  <si>
    <t>v rámci odboru regionálního rozvoje</t>
  </si>
  <si>
    <t>bezproblémová součinnost s ostatními útvary</t>
  </si>
  <si>
    <t>zpracování územních plánů, částečná digitalizace ÚAP</t>
  </si>
  <si>
    <t>smluvní vztahy mezi obcemi v ORP a projektanty</t>
  </si>
  <si>
    <t>Městský úřad Louny</t>
  </si>
  <si>
    <t>Louny</t>
  </si>
  <si>
    <t>gc9bxmk</t>
  </si>
  <si>
    <t>podatelna@mulouny.cz</t>
  </si>
  <si>
    <t>Stavební úřad</t>
  </si>
  <si>
    <t>Janíček</t>
  </si>
  <si>
    <t>janicek@mulouny.cz</t>
  </si>
  <si>
    <t>Oddělení územního plánu</t>
  </si>
  <si>
    <t>Zeibich</t>
  </si>
  <si>
    <t>Zbyněk</t>
  </si>
  <si>
    <t>zeibich@mulouny.cz</t>
  </si>
  <si>
    <t>informace o průběhu pořizování územních plánů</t>
  </si>
  <si>
    <t>- pro nadbytečnost - bez pravomocí - prodlužuje pořizování ÚP a ÚAP</t>
  </si>
  <si>
    <t>nejsou řešeny aktuální problémy - § 102 zákona č. 183/2006 Sb.</t>
  </si>
  <si>
    <t>častější konání porad - min. jednou za tři měsíce</t>
  </si>
  <si>
    <t>odbor Stavební úřad - oddělení územního plánu</t>
  </si>
  <si>
    <t>tištěná, digitální</t>
  </si>
  <si>
    <t>A037, A038, A039</t>
  </si>
  <si>
    <t>nově účinný § 102 zákona č. 183/2006 Sb.</t>
  </si>
  <si>
    <t>zrušit celou agendu ÚAP - nesplnila očekávaný přínos</t>
  </si>
  <si>
    <t>Městský úřad Lovosice</t>
  </si>
  <si>
    <t>Školní</t>
  </si>
  <si>
    <t>407/2</t>
  </si>
  <si>
    <t>Lovosice</t>
  </si>
  <si>
    <t>ytbbs49</t>
  </si>
  <si>
    <t>podatelna@meulovo.cz</t>
  </si>
  <si>
    <t>Odbor stavebního úřadu a územního plánování</t>
  </si>
  <si>
    <t>Soldon</t>
  </si>
  <si>
    <t>petr.soldon@meulovo.cz</t>
  </si>
  <si>
    <t>Územně plánovací činnost</t>
  </si>
  <si>
    <t>14/32</t>
  </si>
  <si>
    <t>25/32</t>
  </si>
  <si>
    <t>Magistrát města Mostu</t>
  </si>
  <si>
    <t>Radniční</t>
  </si>
  <si>
    <t>Most</t>
  </si>
  <si>
    <t>pffbfvy</t>
  </si>
  <si>
    <t>epodatelna@mesto-most.cz</t>
  </si>
  <si>
    <t>rozvoje a územního plánu</t>
  </si>
  <si>
    <t>Mazurová</t>
  </si>
  <si>
    <t>Iva.Mazurova@mesto-most.cz</t>
  </si>
  <si>
    <t>územního plánu, výstavby a ekonomického rozvoje</t>
  </si>
  <si>
    <t>Baar</t>
  </si>
  <si>
    <t>Frantisek.Baar@mesto-most.cz</t>
  </si>
  <si>
    <t>rozvojových zón</t>
  </si>
  <si>
    <t>Jirásek</t>
  </si>
  <si>
    <t>Frantisek.Jirasek@mesto-most.cz</t>
  </si>
  <si>
    <t>posouzení vlivu na životní prostředí</t>
  </si>
  <si>
    <t>ÚPD a ÚAP</t>
  </si>
  <si>
    <t>webové stránky, denní tisk, úřední deska</t>
  </si>
  <si>
    <t>?????</t>
  </si>
  <si>
    <t>spokojenost a ochota, rychlost, vstřícnost</t>
  </si>
  <si>
    <t>přehledné metodické pokyny, přehledné webové stránky</t>
  </si>
  <si>
    <t>vydávat metodické pokyny v předstihu</t>
  </si>
  <si>
    <t>Městský úřad Podbořany</t>
  </si>
  <si>
    <t>Mírová</t>
  </si>
  <si>
    <t>Podbořany</t>
  </si>
  <si>
    <t>fh4btis</t>
  </si>
  <si>
    <t>podatelna@podborany.net</t>
  </si>
  <si>
    <t>Stavební a vyvlastňovací úřad</t>
  </si>
  <si>
    <t>Cimr</t>
  </si>
  <si>
    <t>cimr@podborany.net</t>
  </si>
  <si>
    <t>Herejková</t>
  </si>
  <si>
    <t>herejkova@podborany.net</t>
  </si>
  <si>
    <t>agenda stavebního a vyvlastňovacího úřadu</t>
  </si>
  <si>
    <t>internet - stránky města</t>
  </si>
  <si>
    <t>výborná spolupráce, pravidelné porady, metodická pomoc</t>
  </si>
  <si>
    <t>metodické pokyny jsou vydávány pozdě, málo školení pořádaných MMR, nejsou zpracovány vzory</t>
  </si>
  <si>
    <t>včas vydávané metodické pokyny, vydání vzorů (např. OOP, odůvodnění pořizovatele, RURÚ)</t>
  </si>
  <si>
    <t>společné porady</t>
  </si>
  <si>
    <t>chybí pracovník na plný úvazek na ÚAP, který by pomáhal i při pořizování ÚPD a pracovník na administrativní úkony (kopírování, rozesílání, zakládání, atp.)</t>
  </si>
  <si>
    <t>pracovník na plný úvazek pro agendu a aktualizace ÚAP</t>
  </si>
  <si>
    <t>úřad územního plánování je součástí stavebního a vyvlastňovacího úřadu</t>
  </si>
  <si>
    <t>začlenění ÚÚP do stavebního úřadu je celkem vyhovující. Je přehled o nových stavbách a požadavcích investorů. Stavební úřad má přehled o stavu pořizování ÚPD.</t>
  </si>
  <si>
    <t>zpracování některých podkladů do jevů ÚAP a tisk výkresů ÚAP, převody z vik do shp nebo dgn, aktualizace katastrálních map</t>
  </si>
  <si>
    <t>vik - ÚAP se pořizují v Misysu, který má stavební úřad k dispozici. Jsme jeden úřad a máme stejný přístup do Misysu.</t>
  </si>
  <si>
    <t>dotčené orgány se neúčastní společného jednání(§50), nepíší ani stanoviska, jiní zase do stanoviska píší podmínky, které jsou už v návrhu ÚP řešeny (nečtou textovou část)nebo podmínky, ketré ÚPD nemůže řešit.V ojedinělých případech neochota projektanta komunikovat s pořizovatelem.</t>
  </si>
  <si>
    <t>Městský úřad Roudnice nad Labem</t>
  </si>
  <si>
    <t>Roudnice nad Labem</t>
  </si>
  <si>
    <t>qdwbviv</t>
  </si>
  <si>
    <t>mesto@roudnicenl.cz</t>
  </si>
  <si>
    <t>Odbor majetku a rozvoje města</t>
  </si>
  <si>
    <t>Kalfiřt</t>
  </si>
  <si>
    <t>Roman</t>
  </si>
  <si>
    <t>rkalfirt@roudnicenl.cz</t>
  </si>
  <si>
    <t>Oddělení úřad územního plánování</t>
  </si>
  <si>
    <t>Kloubská</t>
  </si>
  <si>
    <t>Kamila</t>
  </si>
  <si>
    <t>kkloubska@roudnicenl.cz</t>
  </si>
  <si>
    <t>Kubrichtová</t>
  </si>
  <si>
    <t>jkubrichtova@roudnicenl.cz</t>
  </si>
  <si>
    <t>článek v Roudnických novinách o činnosti odboru, kontakty uvedeny na internetových stránkách města</t>
  </si>
  <si>
    <t>kromě jedné schůzky, kde byly vyloženy právě vydané Zásady územního rozvoje Ústeckého kraje neproběhla ani jediná porada pořizovatelů, probíhají pouze porady zaměřené na ÚAP a datový model ÚAP/ÚPD</t>
  </si>
  <si>
    <t>viz předchozí</t>
  </si>
  <si>
    <t>Úřad územního plánování funguje jako oddělení odboru majetku a rozvoje města.</t>
  </si>
  <si>
    <t>o těch jevech co víme údaje máme</t>
  </si>
  <si>
    <t>Městský úřad Rumburk</t>
  </si>
  <si>
    <t>1366/48</t>
  </si>
  <si>
    <t>Rumburk</t>
  </si>
  <si>
    <t>sdrbhgg</t>
  </si>
  <si>
    <t>epodatelna@rumburk.cz</t>
  </si>
  <si>
    <t>Odbor regionálního rozvoje a investic</t>
  </si>
  <si>
    <t>Marcela</t>
  </si>
  <si>
    <t>školení pro určené zastupitele</t>
  </si>
  <si>
    <t>Informovanost veřejnosti zajišťuje způsobem umožňující dálkový přístup. (www.rumburk.cz)</t>
  </si>
  <si>
    <t>nedostačující vybavení při pořizování ÚAP, nedostatek pracovníků</t>
  </si>
  <si>
    <t>Útvar je začleněn jako úsek úřadu územního plánování pod odborem regionálního rozvoje a investic</t>
  </si>
  <si>
    <t>VYK</t>
  </si>
  <si>
    <t>zábor ZPF; vymezení nových zastavitelných ploch</t>
  </si>
  <si>
    <t>Magistrát města Teplice</t>
  </si>
  <si>
    <t>náměstí Svobody</t>
  </si>
  <si>
    <t>Teplice</t>
  </si>
  <si>
    <t>Lukeš</t>
  </si>
  <si>
    <t>lukes@teplice.cz</t>
  </si>
  <si>
    <t>Jasné a srozumitelné vysvětlení dané problematiky.</t>
  </si>
  <si>
    <t>Průzkumy a rozbory pro ÚAP</t>
  </si>
  <si>
    <t>Magistrát města Ústí nad Labem</t>
  </si>
  <si>
    <t>Velká Hradební</t>
  </si>
  <si>
    <t>2336/8</t>
  </si>
  <si>
    <t>Ústí nad Labem</t>
  </si>
  <si>
    <t>vt8bhx2</t>
  </si>
  <si>
    <t>podatelna.magistrat@mag-ul.cz</t>
  </si>
  <si>
    <t>Odbor územního plánování a správy majetku</t>
  </si>
  <si>
    <t>Pauer</t>
  </si>
  <si>
    <t>lubos.pauer@mag-ul.cz</t>
  </si>
  <si>
    <t>Petláková</t>
  </si>
  <si>
    <t>martina.petlakova@mag-ul.cz</t>
  </si>
  <si>
    <t>Oddělení GIS</t>
  </si>
  <si>
    <t>Komeštíková</t>
  </si>
  <si>
    <t>Pavlína</t>
  </si>
  <si>
    <t>pavlina.komestikova@mag-ul.cz</t>
  </si>
  <si>
    <t>například činnost vykonávaná v souladu se zákonem č. 500/2004 Sb, správní řád a se zákonem č. 128/2000 Sb., o obcích</t>
  </si>
  <si>
    <t>webové stránky města, tištěné letáky umisťované do veřejných prostor, články v tisku (deníky, městské noviny...)</t>
  </si>
  <si>
    <t>Žádná z obcí neiniciovala zřízení Rady obcí, zřejmě zatím nevznikla potřeba pro její zřízení.</t>
  </si>
  <si>
    <t>veškeré dotazy, se kterými se na KÚ obracíme, jsou zodpovězeny, fungující možnost konzultací</t>
  </si>
  <si>
    <t>veškeré dotazy, které na UUR zasíláme, jsou zodpovězeny, a to v relativně krátkých intervalech</t>
  </si>
  <si>
    <t>doporučovala bych svolat občasné schůzky vždy jednoho ORP a všech v něm působících obcí a informovat o možnostech spolupráce (jaké kdo má úkoly, kontaktní osoby...)</t>
  </si>
  <si>
    <t>snaha o zvyšování technického zázemí, umožňování dalšího odborného vzdělávání</t>
  </si>
  <si>
    <t>samostatné oddělení územního plánování zařazeno pod Odbor územního plánování a správy majetku</t>
  </si>
  <si>
    <t>Lepší by byl samostatný Odbor územního plánování vzhledem k rozsahu a specifikaci územně plánovací činnosti</t>
  </si>
  <si>
    <t>nákup ortofotomap, vektorizace dat</t>
  </si>
  <si>
    <t>93, 46, 115, 107, 114</t>
  </si>
  <si>
    <t>řešené území územní studie neodpovídá řešenému území v územní plánu - často je v územní studii řešena větší plocha jako zastavitelná než je vymezeno v územní plánu</t>
  </si>
  <si>
    <t>Městský úřad Varnsdorf</t>
  </si>
  <si>
    <t>Varnsdorf</t>
  </si>
  <si>
    <t>kabbfuj</t>
  </si>
  <si>
    <t>správy majetku a investic</t>
  </si>
  <si>
    <t>Beránek</t>
  </si>
  <si>
    <t>jaroslav.beranek@varnsdorf.cz</t>
  </si>
  <si>
    <t>Nechvíle</t>
  </si>
  <si>
    <t>vaclav.nechvile@varnsdorf.cz</t>
  </si>
  <si>
    <t>Historický majetek, restituce, spolupráce s externím městským architektem, ........</t>
  </si>
  <si>
    <t>průběžně</t>
  </si>
  <si>
    <t>příležitostná osvěta, permanentní spolupráce při činnostech v rámci ÚPD obcí, zveřejňování aktualit, ......</t>
  </si>
  <si>
    <t>v současné době zejména s osvětou související s pořizováním nových ÚP</t>
  </si>
  <si>
    <t>místní tisk, webové stránky, úřední deska, ....</t>
  </si>
  <si>
    <t>Vyhodnoceno jako zbytečná byrokracie, v rozsahu ORP Varnsdorf se tyto činnosti dají zajišťovat operativně, vytíženost starostů množstvím jiné rozsáhlé problematiky a řešením každodenních provozních problémů, vzhledem ke specifičnosti a složitosti územního plánování je nezbytná informovanost starostů zajišťována průběžně</t>
  </si>
  <si>
    <t>Tato činnost se provádí průběžně v rámci pořizovatelské činnosti ÚPD v obcích správní oblasti, kdy je v rámci metodické činnosti nedostatkům předcházeno,resp. zjištěné nedostatky jsou řešeny a odstraňovány ....</t>
  </si>
  <si>
    <t>Jejich činnost je dobrá, hlavně iniciativně koordinují činnosti (a tím suplují nevyhovující aktivitu MMR) v oblasti ÚAP (datový model, atd.)</t>
  </si>
  <si>
    <t>Nevíme, pokud máme nejasnosti, řešíme operativně, ze strany KÚ naprostá ochota .......</t>
  </si>
  <si>
    <t>Očekávali bychom silnější direktivní tlak v oblastech, kde je "lidová tvořivost" nižších stupňů nežádoucí (viz zmíněné ÚAP)</t>
  </si>
  <si>
    <t>Nevíme</t>
  </si>
  <si>
    <t>Nevíme, viz bod 178.</t>
  </si>
  <si>
    <t>Nízká úroveň povědomí o problematice ÚP, Nevyužívání fin. prostředků k tomu určených po nabytí platnosti nového SZ.</t>
  </si>
  <si>
    <t>Vytvoření pracovního místa GIS, vyšší míra participace ÚÚP (ORP) na zpracovávání problematiky ÚAP (zatím zajišťováno externě), programové vybavení.</t>
  </si>
  <si>
    <t>odbor správy majetku a investic</t>
  </si>
  <si>
    <t>Více se spolupracuje se stavebním úřadem</t>
  </si>
  <si>
    <t>Aktualizace ÚAP, analýza UR, ......</t>
  </si>
  <si>
    <t>papírová forma, CD</t>
  </si>
  <si>
    <t>Běžné problémy s dotčenými orgány, uzavírání dohod (to jsou ale zřejmě problémy nevyhnutelné), nevyzýváme opakovaně k vydání stanovisek ty DO, které je ve stanovené lhůtě nevydaly, . . .</t>
  </si>
  <si>
    <t>6(ORP+5)</t>
  </si>
  <si>
    <t>Městský úřad Žatec</t>
  </si>
  <si>
    <t>Žatec</t>
  </si>
  <si>
    <t>q7ebuu4</t>
  </si>
  <si>
    <t>epodatelna@mesto-zatec.cz</t>
  </si>
  <si>
    <t>Odbor rozvoje města</t>
  </si>
  <si>
    <t>Kotek</t>
  </si>
  <si>
    <t>kotek@mesto-zatec.cz</t>
  </si>
  <si>
    <t>Oppelová</t>
  </si>
  <si>
    <t>oppelova@mesto-zatec.cz</t>
  </si>
  <si>
    <t>internet, zpravodaj městského úřadu Žatec</t>
  </si>
  <si>
    <t>nesouhlas</t>
  </si>
  <si>
    <t>Metodické pokyny vycházet dřív</t>
  </si>
  <si>
    <t>kvalitní pracoviště a vybavení</t>
  </si>
  <si>
    <t>grafická část ÚAP</t>
  </si>
  <si>
    <t>získání požadavků a stanovisek v termínu, účast DO a veřejnosti</t>
  </si>
  <si>
    <t>Statistika - zpracoval a vložil ÚÚR</t>
  </si>
  <si>
    <t>2/2</t>
  </si>
  <si>
    <t>epodatelna@bilina.cz</t>
  </si>
  <si>
    <t>Mírové nám.</t>
  </si>
  <si>
    <t xml:space="preserve">posta@mmdecin.cz </t>
  </si>
  <si>
    <t>15/7</t>
  </si>
  <si>
    <t>Litoměřice</t>
  </si>
  <si>
    <t>podatelna@litomerice.cz</t>
  </si>
  <si>
    <t>1/2</t>
  </si>
  <si>
    <t>Třída 9. května</t>
  </si>
  <si>
    <t>nmrb49w</t>
  </si>
  <si>
    <t xml:space="preserve">posta@teplice.cz </t>
  </si>
  <si>
    <t>Nám. E. Beneše</t>
  </si>
  <si>
    <t xml:space="preserve">epodatelna@varnsdorf.cz </t>
  </si>
  <si>
    <t>Mgr. Ing.</t>
  </si>
  <si>
    <t>412372241 linka 118</t>
  </si>
  <si>
    <t>412372241 linka 163</t>
  </si>
  <si>
    <t>nebyla zřízena</t>
  </si>
  <si>
    <t>CISORP</t>
  </si>
  <si>
    <t>71, 8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</si>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</sst>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1" fontId="2" fillId="0" borderId="2" xfId="56" applyNumberFormat="1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3" fontId="24" fillId="0" borderId="2" xfId="0" applyNumberFormat="1" applyFont="1" applyFill="1" applyBorder="1" applyAlignment="1">
      <alignment vertical="top" wrapText="1"/>
    </xf>
    <xf numFmtId="16" fontId="24" fillId="0" borderId="2" xfId="0" applyNumberFormat="1" applyFont="1" applyFill="1" applyBorder="1" applyAlignment="1">
      <alignment vertical="top" wrapText="1"/>
    </xf>
    <xf numFmtId="10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2" fontId="24" fillId="37" borderId="15" xfId="0" applyNumberFormat="1" applyFont="1" applyFill="1" applyBorder="1" applyAlignment="1">
      <alignment vertical="top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9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5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9" customWidth="1"/>
    <col min="277" max="277" width="17.7109375" style="19" customWidth="1"/>
    <col min="278" max="278" width="14.140625" style="19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5" t="s">
        <v>564</v>
      </c>
      <c r="B1" s="57" t="s">
        <v>0</v>
      </c>
      <c r="C1" s="57" t="s">
        <v>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46"/>
      <c r="AH1" s="57" t="s">
        <v>206</v>
      </c>
      <c r="AI1" s="59"/>
      <c r="AJ1" s="59"/>
      <c r="AK1" s="59"/>
      <c r="AL1" s="62"/>
      <c r="AM1" s="57" t="s">
        <v>34</v>
      </c>
      <c r="AN1" s="61"/>
      <c r="AO1" s="61"/>
      <c r="AP1" s="61"/>
      <c r="AQ1" s="61"/>
      <c r="AR1" s="61"/>
      <c r="AS1" s="61"/>
      <c r="AT1" s="61"/>
      <c r="AU1" s="62"/>
      <c r="AV1" s="62"/>
      <c r="AW1" s="57" t="s">
        <v>41</v>
      </c>
      <c r="AX1" s="61"/>
      <c r="AY1" s="61"/>
      <c r="AZ1" s="61"/>
      <c r="BA1" s="62"/>
      <c r="BB1" s="57" t="s">
        <v>46</v>
      </c>
      <c r="BC1" s="61"/>
      <c r="BD1" s="61"/>
      <c r="BE1" s="61"/>
      <c r="BF1" s="61"/>
      <c r="BG1" s="61"/>
      <c r="BH1" s="61"/>
      <c r="BI1" s="57" t="s">
        <v>54</v>
      </c>
      <c r="BJ1" s="61"/>
      <c r="BK1" s="61"/>
      <c r="BL1" s="57" t="s">
        <v>58</v>
      </c>
      <c r="BM1" s="61"/>
      <c r="BN1" s="61"/>
      <c r="BO1" s="61"/>
      <c r="BP1" s="61"/>
      <c r="BQ1" s="61"/>
      <c r="BR1" s="57" t="s">
        <v>65</v>
      </c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57" t="s">
        <v>67</v>
      </c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57" t="s">
        <v>78</v>
      </c>
      <c r="CQ1" s="61"/>
      <c r="CR1" s="61"/>
      <c r="CS1" s="57" t="s">
        <v>80</v>
      </c>
      <c r="CT1" s="61"/>
      <c r="CU1" s="61"/>
      <c r="CV1" s="57" t="s">
        <v>81</v>
      </c>
      <c r="CW1" s="61"/>
      <c r="CX1" s="61"/>
      <c r="CY1" s="59"/>
      <c r="CZ1" s="63"/>
      <c r="DA1" s="63"/>
      <c r="DB1" s="63"/>
      <c r="DC1" s="57" t="s">
        <v>85</v>
      </c>
      <c r="DD1" s="61"/>
      <c r="DE1" s="61"/>
      <c r="DF1" s="61"/>
      <c r="DG1" s="61"/>
      <c r="DH1" s="61"/>
      <c r="DI1" s="61"/>
      <c r="DJ1" s="57" t="s">
        <v>89</v>
      </c>
      <c r="DK1" s="61"/>
      <c r="DL1" s="61"/>
      <c r="DM1" s="61"/>
      <c r="DN1" s="61"/>
      <c r="DO1" s="57" t="s">
        <v>94</v>
      </c>
      <c r="DP1" s="61"/>
      <c r="DQ1" s="61"/>
      <c r="DR1" s="57" t="s">
        <v>98</v>
      </c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2"/>
      <c r="FT1" s="57" t="s">
        <v>134</v>
      </c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57" t="s">
        <v>155</v>
      </c>
      <c r="GO1" s="61"/>
      <c r="GP1" s="61"/>
      <c r="GQ1" s="61"/>
      <c r="GR1" s="61"/>
      <c r="GS1" s="61"/>
      <c r="GT1" s="61"/>
      <c r="GU1" s="57" t="s">
        <v>163</v>
      </c>
      <c r="GV1" s="61"/>
      <c r="GW1" s="61"/>
      <c r="GX1" s="57" t="s">
        <v>167</v>
      </c>
      <c r="GY1" s="61"/>
      <c r="GZ1" s="61"/>
      <c r="HA1" s="61"/>
      <c r="HB1" s="61"/>
      <c r="HC1" s="61"/>
      <c r="HD1" s="61"/>
      <c r="HE1" s="57" t="s">
        <v>172</v>
      </c>
      <c r="HF1" s="61"/>
      <c r="HG1" s="61"/>
      <c r="HH1" s="61"/>
      <c r="HI1" s="61"/>
      <c r="HJ1" s="57" t="s">
        <v>174</v>
      </c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57" t="s">
        <v>190</v>
      </c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70" t="s">
        <v>546</v>
      </c>
      <c r="IZ1" s="71"/>
      <c r="JA1" s="71"/>
      <c r="JB1" s="71"/>
      <c r="JC1" s="71"/>
      <c r="JD1" s="71"/>
      <c r="JE1" s="71"/>
      <c r="JF1" s="71"/>
      <c r="JG1" s="71"/>
      <c r="JH1" s="71"/>
      <c r="JI1" s="71"/>
      <c r="JJ1" s="71"/>
      <c r="JK1" s="71"/>
      <c r="JL1" s="71"/>
      <c r="JM1" s="71"/>
      <c r="JN1" s="29"/>
      <c r="JO1" s="34"/>
      <c r="JP1" s="67" t="s">
        <v>632</v>
      </c>
      <c r="JQ1" s="68"/>
      <c r="JR1" s="69"/>
      <c r="JS1" s="44" t="s">
        <v>637</v>
      </c>
      <c r="JT1" s="64" t="s">
        <v>633</v>
      </c>
      <c r="JU1" s="65"/>
      <c r="JV1" s="66"/>
      <c r="JW1" s="44" t="s">
        <v>638</v>
      </c>
      <c r="JX1" s="44" t="s">
        <v>634</v>
      </c>
      <c r="JY1" s="44" t="s">
        <v>635</v>
      </c>
      <c r="JZ1" s="44" t="s">
        <v>636</v>
      </c>
      <c r="KA1" s="64" t="s">
        <v>639</v>
      </c>
      <c r="KB1" s="66"/>
    </row>
    <row r="2" spans="1:288" ht="306" x14ac:dyDescent="0.25">
      <c r="A2" s="56"/>
      <c r="B2" s="58"/>
      <c r="C2" s="11" t="s">
        <v>2</v>
      </c>
      <c r="D2" s="11" t="s">
        <v>3</v>
      </c>
      <c r="E2" s="9" t="s">
        <v>207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20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595</v>
      </c>
      <c r="AH2" s="11" t="s">
        <v>31</v>
      </c>
      <c r="AI2" s="11" t="s">
        <v>32</v>
      </c>
      <c r="AJ2" s="13" t="s">
        <v>566</v>
      </c>
      <c r="AK2" s="11" t="s">
        <v>33</v>
      </c>
      <c r="AL2" s="13" t="s">
        <v>567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568</v>
      </c>
      <c r="AR2" s="13" t="s">
        <v>569</v>
      </c>
      <c r="AS2" s="11" t="s">
        <v>39</v>
      </c>
      <c r="AT2" s="11" t="s">
        <v>40</v>
      </c>
      <c r="AU2" s="13" t="s">
        <v>570</v>
      </c>
      <c r="AV2" s="13" t="s">
        <v>571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572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598</v>
      </c>
      <c r="BS2" s="11" t="s">
        <v>599</v>
      </c>
      <c r="BT2" s="11" t="s">
        <v>606</v>
      </c>
      <c r="BU2" s="11" t="s">
        <v>600</v>
      </c>
      <c r="BV2" s="11" t="s">
        <v>601</v>
      </c>
      <c r="BW2" s="11" t="s">
        <v>602</v>
      </c>
      <c r="BX2" s="11" t="s">
        <v>603</v>
      </c>
      <c r="BY2" s="11" t="s">
        <v>604</v>
      </c>
      <c r="BZ2" s="11" t="s">
        <v>605</v>
      </c>
      <c r="CA2" s="11" t="s">
        <v>66</v>
      </c>
      <c r="CB2" s="11" t="s">
        <v>607</v>
      </c>
      <c r="CC2" s="11" t="s">
        <v>608</v>
      </c>
      <c r="CD2" s="11" t="s">
        <v>609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573</v>
      </c>
      <c r="CZ2" s="13" t="s">
        <v>574</v>
      </c>
      <c r="DA2" s="13" t="s">
        <v>593</v>
      </c>
      <c r="DB2" s="13" t="s">
        <v>575</v>
      </c>
      <c r="DC2" s="11" t="s">
        <v>610</v>
      </c>
      <c r="DD2" s="11" t="s">
        <v>86</v>
      </c>
      <c r="DE2" s="11" t="s">
        <v>87</v>
      </c>
      <c r="DF2" s="11" t="s">
        <v>611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612</v>
      </c>
      <c r="DO2" s="11" t="s">
        <v>95</v>
      </c>
      <c r="DP2" s="11" t="s">
        <v>96</v>
      </c>
      <c r="DQ2" s="11" t="s">
        <v>97</v>
      </c>
      <c r="DR2" s="11" t="s">
        <v>613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579</v>
      </c>
      <c r="DY2" s="13" t="s">
        <v>580</v>
      </c>
      <c r="DZ2" s="13" t="s">
        <v>581</v>
      </c>
      <c r="EA2" s="11" t="s">
        <v>614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582</v>
      </c>
      <c r="EH2" s="13" t="s">
        <v>583</v>
      </c>
      <c r="EI2" s="13" t="s">
        <v>584</v>
      </c>
      <c r="EJ2" s="13" t="s">
        <v>578</v>
      </c>
      <c r="EK2" s="13" t="s">
        <v>576</v>
      </c>
      <c r="EL2" s="13" t="s">
        <v>577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585</v>
      </c>
      <c r="ER2" s="13" t="s">
        <v>586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587</v>
      </c>
      <c r="EX2" s="13" t="s">
        <v>588</v>
      </c>
      <c r="EY2" s="13" t="s">
        <v>589</v>
      </c>
      <c r="EZ2" s="13" t="s">
        <v>590</v>
      </c>
      <c r="FA2" s="11" t="s">
        <v>117</v>
      </c>
      <c r="FB2" s="11" t="s">
        <v>118</v>
      </c>
      <c r="FC2" s="13" t="s">
        <v>591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592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626</v>
      </c>
      <c r="GY2" s="11" t="s">
        <v>168</v>
      </c>
      <c r="GZ2" s="11" t="s">
        <v>169</v>
      </c>
      <c r="HA2" s="11" t="s">
        <v>627</v>
      </c>
      <c r="HB2" s="11" t="s">
        <v>168</v>
      </c>
      <c r="HC2" s="11" t="s">
        <v>170</v>
      </c>
      <c r="HD2" s="11" t="s">
        <v>171</v>
      </c>
      <c r="HE2" s="11" t="s">
        <v>615</v>
      </c>
      <c r="HF2" s="11" t="s">
        <v>616</v>
      </c>
      <c r="HG2" s="11" t="s">
        <v>617</v>
      </c>
      <c r="HH2" s="11" t="s">
        <v>618</v>
      </c>
      <c r="HI2" s="11" t="s">
        <v>173</v>
      </c>
      <c r="HJ2" s="11" t="s">
        <v>628</v>
      </c>
      <c r="HK2" s="11" t="s">
        <v>168</v>
      </c>
      <c r="HL2" s="11" t="s">
        <v>175</v>
      </c>
      <c r="HM2" s="11" t="s">
        <v>176</v>
      </c>
      <c r="HN2" s="11" t="s">
        <v>629</v>
      </c>
      <c r="HO2" s="11" t="s">
        <v>168</v>
      </c>
      <c r="HP2" s="11" t="s">
        <v>619</v>
      </c>
      <c r="HQ2" s="11" t="s">
        <v>177</v>
      </c>
      <c r="HR2" s="11" t="s">
        <v>630</v>
      </c>
      <c r="HS2" s="11" t="s">
        <v>178</v>
      </c>
      <c r="HT2" s="11" t="s">
        <v>620</v>
      </c>
      <c r="HU2" s="11" t="s">
        <v>621</v>
      </c>
      <c r="HV2" s="11" t="s">
        <v>622</v>
      </c>
      <c r="HW2" s="11" t="s">
        <v>623</v>
      </c>
      <c r="HX2" s="11" t="s">
        <v>624</v>
      </c>
      <c r="HY2" s="11" t="s">
        <v>625</v>
      </c>
      <c r="HZ2" s="11" t="s">
        <v>180</v>
      </c>
      <c r="IA2" s="11" t="s">
        <v>181</v>
      </c>
      <c r="IB2" s="11" t="s">
        <v>182</v>
      </c>
      <c r="IC2" s="11" t="s">
        <v>183</v>
      </c>
      <c r="ID2" s="11" t="s">
        <v>184</v>
      </c>
      <c r="IE2" s="11" t="s">
        <v>185</v>
      </c>
      <c r="IF2" s="11" t="s">
        <v>186</v>
      </c>
      <c r="IG2" s="11" t="s">
        <v>187</v>
      </c>
      <c r="IH2" s="11" t="s">
        <v>188</v>
      </c>
      <c r="II2" s="11" t="s">
        <v>189</v>
      </c>
      <c r="IJ2" s="11" t="s">
        <v>191</v>
      </c>
      <c r="IK2" s="11" t="s">
        <v>192</v>
      </c>
      <c r="IL2" s="11" t="s">
        <v>193</v>
      </c>
      <c r="IM2" s="11" t="s">
        <v>194</v>
      </c>
      <c r="IN2" s="11" t="s">
        <v>195</v>
      </c>
      <c r="IO2" s="11" t="s">
        <v>196</v>
      </c>
      <c r="IP2" s="11" t="s">
        <v>197</v>
      </c>
      <c r="IQ2" s="11" t="s">
        <v>198</v>
      </c>
      <c r="IR2" s="11" t="s">
        <v>199</v>
      </c>
      <c r="IS2" s="11" t="s">
        <v>200</v>
      </c>
      <c r="IT2" s="11" t="s">
        <v>201</v>
      </c>
      <c r="IU2" s="11" t="s">
        <v>202</v>
      </c>
      <c r="IV2" s="11" t="s">
        <v>203</v>
      </c>
      <c r="IW2" s="11" t="s">
        <v>204</v>
      </c>
      <c r="IX2" s="11" t="s">
        <v>205</v>
      </c>
      <c r="IY2" s="17" t="s">
        <v>191</v>
      </c>
      <c r="IZ2" s="17" t="s">
        <v>192</v>
      </c>
      <c r="JA2" s="17" t="s">
        <v>193</v>
      </c>
      <c r="JB2" s="17" t="s">
        <v>194</v>
      </c>
      <c r="JC2" s="17" t="s">
        <v>195</v>
      </c>
      <c r="JD2" s="17" t="s">
        <v>196</v>
      </c>
      <c r="JE2" s="17" t="s">
        <v>197</v>
      </c>
      <c r="JF2" s="17" t="s">
        <v>198</v>
      </c>
      <c r="JG2" s="17" t="s">
        <v>199</v>
      </c>
      <c r="JH2" s="17" t="s">
        <v>200</v>
      </c>
      <c r="JI2" s="17" t="s">
        <v>201</v>
      </c>
      <c r="JJ2" s="17" t="s">
        <v>202</v>
      </c>
      <c r="JK2" s="17" t="s">
        <v>203</v>
      </c>
      <c r="JL2" s="17" t="s">
        <v>204</v>
      </c>
      <c r="JM2" s="17" t="s">
        <v>205</v>
      </c>
      <c r="JN2" s="49" t="s">
        <v>594</v>
      </c>
      <c r="JO2" s="33" t="s">
        <v>631</v>
      </c>
      <c r="JP2" s="49" t="s">
        <v>665</v>
      </c>
      <c r="JQ2" s="49" t="s">
        <v>666</v>
      </c>
      <c r="JR2" s="50" t="s">
        <v>667</v>
      </c>
      <c r="JS2" s="49" t="s">
        <v>640</v>
      </c>
      <c r="JT2" s="49" t="s">
        <v>662</v>
      </c>
      <c r="JU2" s="49" t="s">
        <v>663</v>
      </c>
      <c r="JV2" s="50" t="s">
        <v>652</v>
      </c>
      <c r="JW2" s="49" t="s">
        <v>641</v>
      </c>
      <c r="JX2" s="51" t="s">
        <v>642</v>
      </c>
      <c r="JY2" s="51" t="s">
        <v>643</v>
      </c>
      <c r="JZ2" s="52" t="s">
        <v>644</v>
      </c>
      <c r="KA2" s="49" t="s">
        <v>653</v>
      </c>
      <c r="KB2" s="50" t="s">
        <v>664</v>
      </c>
    </row>
    <row r="3" spans="1:288" s="3" customFormat="1" ht="38.25" x14ac:dyDescent="0.25">
      <c r="A3" s="47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30" t="s">
        <v>654</v>
      </c>
      <c r="JO3" s="30" t="s">
        <v>655</v>
      </c>
      <c r="JP3" s="30" t="s">
        <v>657</v>
      </c>
      <c r="JQ3" s="42" t="s">
        <v>656</v>
      </c>
      <c r="JR3" s="42" t="s">
        <v>658</v>
      </c>
      <c r="JS3" s="30" t="s">
        <v>650</v>
      </c>
      <c r="JT3" s="30" t="s">
        <v>659</v>
      </c>
      <c r="JU3" s="30" t="s">
        <v>649</v>
      </c>
      <c r="JV3" s="42" t="s">
        <v>660</v>
      </c>
      <c r="JW3" s="30" t="s">
        <v>648</v>
      </c>
      <c r="JX3" s="30" t="s">
        <v>651</v>
      </c>
      <c r="JY3" s="30" t="s">
        <v>647</v>
      </c>
      <c r="JZ3" s="30" t="s">
        <v>661</v>
      </c>
      <c r="KA3" s="30" t="s">
        <v>646</v>
      </c>
      <c r="KB3" s="30" t="s">
        <v>645</v>
      </c>
    </row>
    <row r="4" spans="1:288" s="8" customFormat="1" ht="38.25" x14ac:dyDescent="0.25">
      <c r="A4" s="4">
        <v>4201</v>
      </c>
      <c r="B4" s="16" t="s">
        <v>241</v>
      </c>
      <c r="C4" s="16" t="s">
        <v>242</v>
      </c>
      <c r="D4" s="16" t="s">
        <v>243</v>
      </c>
      <c r="E4" s="21" t="s">
        <v>244</v>
      </c>
      <c r="F4" s="16" t="s">
        <v>245</v>
      </c>
      <c r="G4" s="16">
        <v>41831</v>
      </c>
      <c r="H4" s="16" t="s">
        <v>246</v>
      </c>
      <c r="I4" s="16" t="s">
        <v>548</v>
      </c>
      <c r="J4" s="16" t="s">
        <v>247</v>
      </c>
      <c r="K4" s="16" t="s">
        <v>248</v>
      </c>
      <c r="L4" s="16" t="s">
        <v>249</v>
      </c>
      <c r="M4" s="16" t="s">
        <v>208</v>
      </c>
      <c r="N4" s="16">
        <v>417810880</v>
      </c>
      <c r="O4" s="16" t="s">
        <v>250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 t="s">
        <v>251</v>
      </c>
      <c r="AC4" s="16" t="s">
        <v>252</v>
      </c>
      <c r="AD4" s="16" t="s">
        <v>208</v>
      </c>
      <c r="AE4" s="16">
        <v>417810879</v>
      </c>
      <c r="AF4" s="16" t="s">
        <v>253</v>
      </c>
      <c r="AG4" s="28" t="s">
        <v>597</v>
      </c>
      <c r="AH4" s="16">
        <v>1</v>
      </c>
      <c r="AI4" s="16">
        <v>0</v>
      </c>
      <c r="AJ4" s="22">
        <f t="shared" ref="AJ4:AJ19" si="0">SUM(AH4:AI4)</f>
        <v>1</v>
      </c>
      <c r="AK4" s="16">
        <v>0</v>
      </c>
      <c r="AL4" s="22">
        <f t="shared" ref="AL4:AL19" si="1">SUM(AJ4:AK4)</f>
        <v>1</v>
      </c>
      <c r="AM4" s="16">
        <v>0</v>
      </c>
      <c r="AN4" s="28">
        <v>1</v>
      </c>
      <c r="AO4" s="16">
        <v>0</v>
      </c>
      <c r="AP4" s="16">
        <v>0</v>
      </c>
      <c r="AQ4" s="22">
        <f t="shared" ref="AQ4:AQ19" si="2">SUM(AM4,AO4)</f>
        <v>0</v>
      </c>
      <c r="AR4" s="28">
        <f t="shared" ref="AR4:AR19" si="3">SUM(AN4,AP4)</f>
        <v>1</v>
      </c>
      <c r="AS4" s="16">
        <v>0</v>
      </c>
      <c r="AT4" s="16">
        <v>0</v>
      </c>
      <c r="AU4" s="22">
        <f t="shared" ref="AU4:AU19" si="4">SUM(AQ4,AS4)</f>
        <v>0</v>
      </c>
      <c r="AV4" s="28">
        <f t="shared" ref="AV4:AV19" si="5">SUM(AR4,AT4)</f>
        <v>1</v>
      </c>
      <c r="AW4" s="16">
        <v>1</v>
      </c>
      <c r="AX4" s="16">
        <v>0</v>
      </c>
      <c r="AY4" s="16">
        <v>0</v>
      </c>
      <c r="AZ4" s="16">
        <v>0</v>
      </c>
      <c r="BA4" s="22">
        <f t="shared" ref="BA4:BA19" si="6">SUM(AW4:AZ4)</f>
        <v>1</v>
      </c>
      <c r="BB4" s="16">
        <v>0</v>
      </c>
      <c r="BC4" s="16">
        <v>0</v>
      </c>
      <c r="BD4" s="16">
        <v>0</v>
      </c>
      <c r="BE4" s="16">
        <v>0</v>
      </c>
      <c r="BF4" s="16">
        <v>1</v>
      </c>
      <c r="BG4" s="16">
        <v>0</v>
      </c>
      <c r="BH4" s="16">
        <v>0</v>
      </c>
      <c r="BI4" s="16">
        <v>0</v>
      </c>
      <c r="BJ4" s="16">
        <v>0</v>
      </c>
      <c r="BK4" s="16">
        <v>1</v>
      </c>
      <c r="BL4" s="16">
        <v>0</v>
      </c>
      <c r="BM4" s="16">
        <v>0</v>
      </c>
      <c r="BN4" s="16">
        <v>0</v>
      </c>
      <c r="BO4" s="16">
        <v>1</v>
      </c>
      <c r="BP4" s="16">
        <v>0</v>
      </c>
      <c r="BQ4" s="16">
        <v>0</v>
      </c>
      <c r="BR4" s="16">
        <v>1</v>
      </c>
      <c r="BS4" s="16">
        <v>0</v>
      </c>
      <c r="BT4" s="16">
        <v>3</v>
      </c>
      <c r="BU4" s="16">
        <v>1</v>
      </c>
      <c r="BV4" s="16">
        <v>0</v>
      </c>
      <c r="BW4" s="16">
        <v>0</v>
      </c>
      <c r="BX4" s="16">
        <v>1</v>
      </c>
      <c r="BY4" s="16">
        <v>0</v>
      </c>
      <c r="BZ4" s="16">
        <v>0</v>
      </c>
      <c r="CA4" s="16">
        <v>1</v>
      </c>
      <c r="CB4" s="16">
        <v>1</v>
      </c>
      <c r="CC4" s="16">
        <v>0</v>
      </c>
      <c r="CD4" s="16">
        <v>0</v>
      </c>
      <c r="CE4" s="16">
        <v>0.2</v>
      </c>
      <c r="CF4" s="16">
        <v>0.5</v>
      </c>
      <c r="CG4" s="16">
        <v>0.1</v>
      </c>
      <c r="CH4" s="16">
        <v>0.1</v>
      </c>
      <c r="CI4" s="16">
        <v>0.05</v>
      </c>
      <c r="CJ4" s="16">
        <v>0</v>
      </c>
      <c r="CK4" s="16">
        <v>0</v>
      </c>
      <c r="CL4" s="16">
        <v>0.05</v>
      </c>
      <c r="CM4" s="16">
        <v>0</v>
      </c>
      <c r="CN4" s="16">
        <v>0</v>
      </c>
      <c r="CO4" s="16">
        <v>0</v>
      </c>
      <c r="CP4" s="16">
        <v>0</v>
      </c>
      <c r="CQ4" s="16">
        <v>0</v>
      </c>
      <c r="CR4" s="16"/>
      <c r="CS4" s="16">
        <v>0</v>
      </c>
      <c r="CT4" s="16">
        <v>0</v>
      </c>
      <c r="CU4" s="16">
        <v>0</v>
      </c>
      <c r="CV4" s="16">
        <v>2</v>
      </c>
      <c r="CW4" s="16">
        <v>0</v>
      </c>
      <c r="CX4" s="16">
        <v>0</v>
      </c>
      <c r="CY4" s="28">
        <f t="shared" ref="CY4:CY19" si="7">SUM(CE4:CJ4,CL4:CM4,CO4,CV4)</f>
        <v>3</v>
      </c>
      <c r="CZ4" s="22">
        <f t="shared" ref="CZ4:CZ5" si="8">SUM(CP4:CQ4,CW4)</f>
        <v>0</v>
      </c>
      <c r="DA4" s="28">
        <f t="shared" ref="DA4:DA19" si="9">SUM(CY4:CZ4)</f>
        <v>3</v>
      </c>
      <c r="DB4" s="28">
        <f t="shared" ref="DB4:DB19" si="10">SUM(CS4:CT4,CX4,CY4:CZ4)</f>
        <v>3</v>
      </c>
      <c r="DC4" s="16">
        <v>0</v>
      </c>
      <c r="DD4" s="16">
        <v>0</v>
      </c>
      <c r="DE4" s="16" t="s">
        <v>254</v>
      </c>
      <c r="DF4" s="16">
        <v>0</v>
      </c>
      <c r="DG4" s="16">
        <v>0</v>
      </c>
      <c r="DH4" s="16"/>
      <c r="DI4" s="16" t="s">
        <v>255</v>
      </c>
      <c r="DJ4" s="16" t="s">
        <v>563</v>
      </c>
      <c r="DK4" s="16"/>
      <c r="DL4" s="16">
        <v>0</v>
      </c>
      <c r="DM4" s="16">
        <v>0</v>
      </c>
      <c r="DN4" s="16">
        <v>0</v>
      </c>
      <c r="DO4" s="16">
        <v>0</v>
      </c>
      <c r="DP4" s="16">
        <v>0</v>
      </c>
      <c r="DQ4" s="16">
        <v>0</v>
      </c>
      <c r="DR4" s="16">
        <v>0</v>
      </c>
      <c r="DS4" s="16">
        <v>0</v>
      </c>
      <c r="DT4" s="16">
        <v>0</v>
      </c>
      <c r="DU4" s="16">
        <v>0</v>
      </c>
      <c r="DV4" s="16">
        <v>0</v>
      </c>
      <c r="DW4" s="16">
        <v>0</v>
      </c>
      <c r="DX4" s="22">
        <f t="shared" ref="DX4:DX19" si="11">SUM(DR4,DU4)</f>
        <v>0</v>
      </c>
      <c r="DY4" s="22">
        <f t="shared" ref="DY4:DY19" si="12">SUM(DS4,DV4)</f>
        <v>0</v>
      </c>
      <c r="DZ4" s="22">
        <f t="shared" ref="DZ4:DZ19" si="13">SUM(DT4,DW4)</f>
        <v>0</v>
      </c>
      <c r="EA4" s="16">
        <v>1</v>
      </c>
      <c r="EB4" s="16">
        <v>0</v>
      </c>
      <c r="EC4" s="16">
        <v>0</v>
      </c>
      <c r="ED4" s="16">
        <v>3</v>
      </c>
      <c r="EE4" s="16">
        <v>0</v>
      </c>
      <c r="EF4" s="16">
        <v>0</v>
      </c>
      <c r="EG4" s="22">
        <f t="shared" ref="EG4:EG19" si="14">SUM(EA4,ED4)</f>
        <v>4</v>
      </c>
      <c r="EH4" s="22">
        <f t="shared" ref="EH4:EH19" si="15">SUM(EB4,EE4)</f>
        <v>0</v>
      </c>
      <c r="EI4" s="22">
        <f t="shared" ref="EI4:EI19" si="16">SUM(EC4,EF4)</f>
        <v>0</v>
      </c>
      <c r="EJ4" s="22">
        <f t="shared" ref="EJ4:EJ19" si="17">SUM(DX4,EG4)</f>
        <v>4</v>
      </c>
      <c r="EK4" s="22">
        <f t="shared" ref="EK4:EK19" si="18">SUM(DY4,EH4)</f>
        <v>0</v>
      </c>
      <c r="EL4" s="22">
        <f t="shared" ref="EL4:EL19" si="19">SUM(DZ4,EI4)</f>
        <v>0</v>
      </c>
      <c r="EM4" s="16">
        <v>0</v>
      </c>
      <c r="EN4" s="16">
        <v>0</v>
      </c>
      <c r="EO4" s="16">
        <v>0</v>
      </c>
      <c r="EP4" s="16">
        <v>0</v>
      </c>
      <c r="EQ4" s="22">
        <f t="shared" ref="EQ4:EQ19" si="20">SUM(EM4,EO4)</f>
        <v>0</v>
      </c>
      <c r="ER4" s="22">
        <f t="shared" ref="ER4:ER19" si="21">SUM(EN4,EP4)</f>
        <v>0</v>
      </c>
      <c r="ES4" s="16">
        <v>0</v>
      </c>
      <c r="ET4" s="16">
        <v>0</v>
      </c>
      <c r="EU4" s="16">
        <v>2</v>
      </c>
      <c r="EV4" s="16">
        <v>0</v>
      </c>
      <c r="EW4" s="22">
        <f t="shared" ref="EW4:EW19" si="22">SUM(ES4,EU4)</f>
        <v>2</v>
      </c>
      <c r="EX4" s="22" t="e">
        <f>SUM(#REF!,#REF!)</f>
        <v>#REF!</v>
      </c>
      <c r="EY4" s="22">
        <f t="shared" ref="EY4:EY19" si="23">SUM(EQ4,EW4)</f>
        <v>2</v>
      </c>
      <c r="EZ4" s="22" t="e">
        <f t="shared" ref="EZ4:EZ19" si="24">SUM(ER4,EX4)</f>
        <v>#REF!</v>
      </c>
      <c r="FA4" s="16">
        <v>0</v>
      </c>
      <c r="FB4" s="16">
        <v>0</v>
      </c>
      <c r="FC4" s="22">
        <f t="shared" ref="FC4:FC19" si="25">SUM(FA4:FB4)</f>
        <v>0</v>
      </c>
      <c r="FD4" s="16">
        <v>0</v>
      </c>
      <c r="FE4" s="16">
        <v>0</v>
      </c>
      <c r="FF4" s="16">
        <v>0</v>
      </c>
      <c r="FG4" s="16">
        <v>0</v>
      </c>
      <c r="FH4" s="16">
        <v>0</v>
      </c>
      <c r="FI4" s="16">
        <v>0</v>
      </c>
      <c r="FJ4" s="16">
        <v>1</v>
      </c>
      <c r="FK4" s="16">
        <v>0</v>
      </c>
      <c r="FL4" s="16">
        <v>0</v>
      </c>
      <c r="FM4" s="16">
        <v>0</v>
      </c>
      <c r="FN4" s="16">
        <v>0</v>
      </c>
      <c r="FO4" s="16">
        <v>0</v>
      </c>
      <c r="FP4" s="16">
        <v>0</v>
      </c>
      <c r="FQ4" s="16">
        <v>0</v>
      </c>
      <c r="FR4" s="16">
        <v>6</v>
      </c>
      <c r="FS4" s="22" t="e">
        <f t="shared" ref="FS4:FS19" si="26">SUM(EJ4:EK4,EY4:EZ4,FC4,FN4)</f>
        <v>#REF!</v>
      </c>
      <c r="FT4" s="16">
        <v>0</v>
      </c>
      <c r="FU4" s="16">
        <v>0</v>
      </c>
      <c r="FV4" s="16">
        <v>0</v>
      </c>
      <c r="FW4" s="16">
        <v>0</v>
      </c>
      <c r="FX4" s="16">
        <v>0</v>
      </c>
      <c r="FY4" s="16">
        <v>0</v>
      </c>
      <c r="FZ4" s="16">
        <v>0</v>
      </c>
      <c r="GA4" s="16">
        <v>0</v>
      </c>
      <c r="GB4" s="16">
        <v>0</v>
      </c>
      <c r="GC4" s="16">
        <v>0</v>
      </c>
      <c r="GD4" s="16">
        <v>0</v>
      </c>
      <c r="GE4" s="16">
        <v>0</v>
      </c>
      <c r="GF4" s="16">
        <v>0</v>
      </c>
      <c r="GG4" s="16">
        <v>0</v>
      </c>
      <c r="GH4" s="16">
        <v>0</v>
      </c>
      <c r="GI4" s="16">
        <v>0</v>
      </c>
      <c r="GJ4" s="16">
        <v>0</v>
      </c>
      <c r="GK4" s="16">
        <v>0</v>
      </c>
      <c r="GL4" s="16">
        <v>0</v>
      </c>
      <c r="GM4" s="16">
        <v>0</v>
      </c>
      <c r="GN4" s="16">
        <v>0</v>
      </c>
      <c r="GO4" s="16">
        <v>0</v>
      </c>
      <c r="GP4" s="16">
        <v>0</v>
      </c>
      <c r="GQ4" s="16">
        <v>0</v>
      </c>
      <c r="GR4" s="16">
        <v>0</v>
      </c>
      <c r="GS4" s="16">
        <v>0</v>
      </c>
      <c r="GT4" s="16">
        <v>0</v>
      </c>
      <c r="GU4" s="16">
        <v>0</v>
      </c>
      <c r="GV4" s="16">
        <v>0</v>
      </c>
      <c r="GW4" s="16">
        <v>0</v>
      </c>
      <c r="GX4" s="16">
        <v>3</v>
      </c>
      <c r="GY4" s="16">
        <v>0</v>
      </c>
      <c r="GZ4" s="16">
        <v>0</v>
      </c>
      <c r="HA4" s="16">
        <v>3</v>
      </c>
      <c r="HB4" s="16">
        <v>0</v>
      </c>
      <c r="HC4" s="16">
        <v>0</v>
      </c>
      <c r="HD4" s="16">
        <v>0</v>
      </c>
      <c r="HE4" s="16">
        <v>1</v>
      </c>
      <c r="HF4" s="16">
        <v>1</v>
      </c>
      <c r="HG4" s="16">
        <v>1</v>
      </c>
      <c r="HH4" s="16">
        <v>1</v>
      </c>
      <c r="HI4" s="16">
        <v>0</v>
      </c>
      <c r="HJ4" s="16">
        <v>3</v>
      </c>
      <c r="HK4" s="16">
        <v>0</v>
      </c>
      <c r="HL4" s="16" t="s">
        <v>256</v>
      </c>
      <c r="HM4" s="16" t="s">
        <v>257</v>
      </c>
      <c r="HN4" s="16">
        <v>3</v>
      </c>
      <c r="HO4" s="16">
        <v>0</v>
      </c>
      <c r="HP4" s="16">
        <v>1</v>
      </c>
      <c r="HQ4" s="16" t="s">
        <v>258</v>
      </c>
      <c r="HR4" s="16">
        <v>3</v>
      </c>
      <c r="HS4" s="16"/>
      <c r="HT4" s="16">
        <v>0</v>
      </c>
      <c r="HU4" s="16">
        <v>0</v>
      </c>
      <c r="HV4" s="16">
        <v>1</v>
      </c>
      <c r="HW4" s="16">
        <v>1</v>
      </c>
      <c r="HX4" s="16">
        <v>1</v>
      </c>
      <c r="HY4" s="16">
        <v>0</v>
      </c>
      <c r="HZ4" s="16">
        <v>10</v>
      </c>
      <c r="IA4" s="16" t="s">
        <v>259</v>
      </c>
      <c r="IB4" s="16">
        <v>0</v>
      </c>
      <c r="IC4" s="16">
        <v>0</v>
      </c>
      <c r="ID4" s="16">
        <v>4</v>
      </c>
      <c r="IE4" s="16">
        <v>0</v>
      </c>
      <c r="IF4" s="16">
        <v>2</v>
      </c>
      <c r="IG4" s="16">
        <v>0</v>
      </c>
      <c r="IH4" s="16">
        <v>0</v>
      </c>
      <c r="II4" s="16">
        <v>0</v>
      </c>
      <c r="IJ4" s="25">
        <v>20929</v>
      </c>
      <c r="IK4" s="16">
        <v>123.66</v>
      </c>
      <c r="IL4" s="25">
        <v>15903</v>
      </c>
      <c r="IM4" s="16">
        <v>32.520000000000003</v>
      </c>
      <c r="IN4" s="16">
        <v>1</v>
      </c>
      <c r="IO4" s="16">
        <v>1</v>
      </c>
      <c r="IP4" s="16">
        <v>8</v>
      </c>
      <c r="IQ4" s="16">
        <v>0</v>
      </c>
      <c r="IR4" s="16">
        <v>7</v>
      </c>
      <c r="IS4" s="16">
        <v>7</v>
      </c>
      <c r="IT4" s="16">
        <v>0</v>
      </c>
      <c r="IU4" s="16">
        <v>0</v>
      </c>
      <c r="IV4" s="16">
        <v>0</v>
      </c>
      <c r="IW4" s="16">
        <v>0.875</v>
      </c>
      <c r="IX4" s="16">
        <v>98.53</v>
      </c>
      <c r="IY4" s="48">
        <v>20844</v>
      </c>
      <c r="IZ4" s="7">
        <v>123.576595</v>
      </c>
      <c r="JA4" s="48">
        <v>15790</v>
      </c>
      <c r="JB4" s="7">
        <v>32.512821000000002</v>
      </c>
      <c r="JC4" s="48">
        <v>2</v>
      </c>
      <c r="JD4" s="48">
        <v>1</v>
      </c>
      <c r="JE4" s="48">
        <v>8</v>
      </c>
      <c r="JF4" s="48"/>
      <c r="JG4" s="48">
        <v>7</v>
      </c>
      <c r="JH4" s="48">
        <v>7</v>
      </c>
      <c r="JI4" s="48">
        <v>0</v>
      </c>
      <c r="JJ4" s="48">
        <v>0</v>
      </c>
      <c r="JK4" s="48">
        <v>0</v>
      </c>
      <c r="JL4" s="48">
        <v>87.5</v>
      </c>
      <c r="JM4" s="48">
        <v>90.782239144880137</v>
      </c>
      <c r="JN4" s="36" t="e">
        <f t="shared" ref="JN4:JN19" si="27">FS4/CF4</f>
        <v>#REF!</v>
      </c>
      <c r="JO4" s="32">
        <f t="shared" ref="JO4" si="28">EL4/CG4</f>
        <v>0</v>
      </c>
      <c r="JP4" s="38">
        <v>1</v>
      </c>
      <c r="JQ4" s="35">
        <f t="shared" ref="JQ4:JQ19" si="29">AH4+AI4+AK4</f>
        <v>1</v>
      </c>
      <c r="JR4" s="37">
        <f t="shared" ref="JR4:JR19" si="30">JQ4-JP4</f>
        <v>0</v>
      </c>
      <c r="JS4" s="39">
        <f t="shared" ref="JS4:JS19" si="31">JH4</f>
        <v>7</v>
      </c>
      <c r="JT4" s="41">
        <v>90.782239144880137</v>
      </c>
      <c r="JU4" s="41">
        <f t="shared" ref="JU4:JU19" si="32">JM4</f>
        <v>90.782239144880137</v>
      </c>
      <c r="JV4" s="43">
        <f t="shared" ref="JV4:JV19" si="33">JU4-JT4</f>
        <v>0</v>
      </c>
      <c r="JW4" s="39">
        <f t="shared" ref="JW4:JW19" si="34">JE4</f>
        <v>8</v>
      </c>
      <c r="JX4" s="38">
        <v>4</v>
      </c>
      <c r="JY4" s="38">
        <v>2</v>
      </c>
      <c r="JZ4" s="54" t="e">
        <f t="shared" ref="JZ4:JZ19" si="35">FS4/AR4</f>
        <v>#REF!</v>
      </c>
      <c r="KA4" s="38">
        <f t="shared" ref="KA4:KA19" si="36">IB4+IC4</f>
        <v>0</v>
      </c>
      <c r="KB4" s="53">
        <f>FL4/FJ4*100</f>
        <v>0</v>
      </c>
    </row>
    <row r="5" spans="1:288" s="8" customFormat="1" ht="25.5" x14ac:dyDescent="0.25">
      <c r="A5" s="4">
        <v>4202</v>
      </c>
      <c r="B5" s="16" t="s">
        <v>241</v>
      </c>
      <c r="C5" s="16" t="s">
        <v>260</v>
      </c>
      <c r="D5" s="16" t="s">
        <v>549</v>
      </c>
      <c r="E5" s="21" t="s">
        <v>261</v>
      </c>
      <c r="F5" s="16" t="s">
        <v>262</v>
      </c>
      <c r="G5" s="16">
        <v>40538</v>
      </c>
      <c r="H5" s="16" t="s">
        <v>263</v>
      </c>
      <c r="I5" s="15" t="s">
        <v>550</v>
      </c>
      <c r="J5" s="16" t="s">
        <v>230</v>
      </c>
      <c r="K5" s="16" t="s">
        <v>264</v>
      </c>
      <c r="L5" s="16" t="s">
        <v>235</v>
      </c>
      <c r="M5" s="16"/>
      <c r="N5" s="16">
        <v>412591171</v>
      </c>
      <c r="O5" s="16" t="s">
        <v>265</v>
      </c>
      <c r="P5" s="16" t="s">
        <v>266</v>
      </c>
      <c r="Q5" s="16" t="s">
        <v>267</v>
      </c>
      <c r="R5" s="16" t="s">
        <v>268</v>
      </c>
      <c r="S5" s="16" t="s">
        <v>208</v>
      </c>
      <c r="T5" s="16">
        <v>412591333</v>
      </c>
      <c r="U5" s="16" t="s">
        <v>269</v>
      </c>
      <c r="V5" s="16"/>
      <c r="W5" s="16"/>
      <c r="X5" s="16"/>
      <c r="Y5" s="16"/>
      <c r="Z5" s="16"/>
      <c r="AA5" s="16"/>
      <c r="AB5" s="16" t="s">
        <v>267</v>
      </c>
      <c r="AC5" s="16" t="s">
        <v>268</v>
      </c>
      <c r="AD5" s="16" t="s">
        <v>208</v>
      </c>
      <c r="AE5" s="16">
        <v>412591333</v>
      </c>
      <c r="AF5" s="16" t="s">
        <v>269</v>
      </c>
      <c r="AG5" s="28" t="s">
        <v>597</v>
      </c>
      <c r="AH5" s="16">
        <v>4</v>
      </c>
      <c r="AI5" s="16">
        <v>1</v>
      </c>
      <c r="AJ5" s="22">
        <f t="shared" si="0"/>
        <v>5</v>
      </c>
      <c r="AK5" s="16">
        <v>0</v>
      </c>
      <c r="AL5" s="22">
        <f t="shared" si="1"/>
        <v>5</v>
      </c>
      <c r="AM5" s="16">
        <v>4</v>
      </c>
      <c r="AN5" s="28">
        <v>4</v>
      </c>
      <c r="AO5" s="16">
        <v>1</v>
      </c>
      <c r="AP5" s="16">
        <v>1</v>
      </c>
      <c r="AQ5" s="22">
        <f t="shared" si="2"/>
        <v>5</v>
      </c>
      <c r="AR5" s="28">
        <f t="shared" si="3"/>
        <v>5</v>
      </c>
      <c r="AS5" s="16">
        <v>0</v>
      </c>
      <c r="AT5" s="16">
        <v>0</v>
      </c>
      <c r="AU5" s="22">
        <f t="shared" si="4"/>
        <v>5</v>
      </c>
      <c r="AV5" s="28">
        <f t="shared" si="5"/>
        <v>5</v>
      </c>
      <c r="AW5" s="16">
        <v>2</v>
      </c>
      <c r="AX5" s="16">
        <v>0</v>
      </c>
      <c r="AY5" s="16">
        <v>0</v>
      </c>
      <c r="AZ5" s="16">
        <v>2</v>
      </c>
      <c r="BA5" s="22">
        <f t="shared" si="6"/>
        <v>4</v>
      </c>
      <c r="BB5" s="16">
        <v>0</v>
      </c>
      <c r="BC5" s="16">
        <v>1</v>
      </c>
      <c r="BD5" s="16">
        <v>0</v>
      </c>
      <c r="BE5" s="16">
        <v>0</v>
      </c>
      <c r="BF5" s="16">
        <v>4</v>
      </c>
      <c r="BG5" s="16">
        <v>0</v>
      </c>
      <c r="BH5" s="16">
        <v>0</v>
      </c>
      <c r="BI5" s="16">
        <v>0</v>
      </c>
      <c r="BJ5" s="16">
        <v>0</v>
      </c>
      <c r="BK5" s="16">
        <v>5</v>
      </c>
      <c r="BL5" s="16">
        <v>0</v>
      </c>
      <c r="BM5" s="16">
        <v>0</v>
      </c>
      <c r="BN5" s="16">
        <v>1</v>
      </c>
      <c r="BO5" s="16">
        <v>1</v>
      </c>
      <c r="BP5" s="16">
        <v>3</v>
      </c>
      <c r="BQ5" s="16">
        <v>0</v>
      </c>
      <c r="BR5" s="16">
        <v>1</v>
      </c>
      <c r="BS5" s="16">
        <v>0</v>
      </c>
      <c r="BT5" s="16">
        <v>3</v>
      </c>
      <c r="BU5" s="16">
        <v>1</v>
      </c>
      <c r="BV5" s="16">
        <v>0</v>
      </c>
      <c r="BW5" s="16">
        <v>1</v>
      </c>
      <c r="BX5" s="16">
        <v>0</v>
      </c>
      <c r="BY5" s="16">
        <v>1</v>
      </c>
      <c r="BZ5" s="16">
        <v>0</v>
      </c>
      <c r="CA5" s="16">
        <v>1</v>
      </c>
      <c r="CB5" s="16">
        <v>1</v>
      </c>
      <c r="CC5" s="16">
        <v>1</v>
      </c>
      <c r="CD5" s="16">
        <v>1</v>
      </c>
      <c r="CE5" s="16">
        <v>1</v>
      </c>
      <c r="CF5" s="16">
        <v>2.35</v>
      </c>
      <c r="CG5" s="16">
        <v>0</v>
      </c>
      <c r="CH5" s="16">
        <v>1.1399999999999999</v>
      </c>
      <c r="CI5" s="16">
        <v>0.03</v>
      </c>
      <c r="CJ5" s="16">
        <v>0.05</v>
      </c>
      <c r="CK5" s="16" t="s">
        <v>270</v>
      </c>
      <c r="CL5" s="16">
        <v>0</v>
      </c>
      <c r="CM5" s="16">
        <v>0.08</v>
      </c>
      <c r="CN5" s="16" t="s">
        <v>271</v>
      </c>
      <c r="CO5" s="16">
        <v>0.35</v>
      </c>
      <c r="CP5" s="16">
        <v>0.8</v>
      </c>
      <c r="CQ5" s="16">
        <v>0.1</v>
      </c>
      <c r="CR5" s="16" t="s">
        <v>272</v>
      </c>
      <c r="CS5" s="16">
        <v>0</v>
      </c>
      <c r="CT5" s="16">
        <v>0</v>
      </c>
      <c r="CU5" s="16">
        <v>0</v>
      </c>
      <c r="CV5" s="16">
        <v>0.1</v>
      </c>
      <c r="CW5" s="16">
        <v>0.1</v>
      </c>
      <c r="CX5" s="16">
        <v>0</v>
      </c>
      <c r="CY5" s="28">
        <f t="shared" si="7"/>
        <v>5.0999999999999996</v>
      </c>
      <c r="CZ5" s="22">
        <f t="shared" si="8"/>
        <v>1</v>
      </c>
      <c r="DA5" s="28">
        <f t="shared" si="9"/>
        <v>6.1</v>
      </c>
      <c r="DB5" s="28">
        <f t="shared" si="10"/>
        <v>6.1</v>
      </c>
      <c r="DC5" s="16">
        <v>1</v>
      </c>
      <c r="DD5" s="16">
        <v>4</v>
      </c>
      <c r="DE5" s="16" t="s">
        <v>273</v>
      </c>
      <c r="DF5" s="16">
        <v>0</v>
      </c>
      <c r="DG5" s="16">
        <v>0</v>
      </c>
      <c r="DH5" s="16">
        <v>0</v>
      </c>
      <c r="DI5" s="16" t="s">
        <v>274</v>
      </c>
      <c r="DJ5" s="16" t="s">
        <v>563</v>
      </c>
      <c r="DK5" s="16" t="s">
        <v>275</v>
      </c>
      <c r="DL5" s="16">
        <v>0</v>
      </c>
      <c r="DM5" s="16">
        <v>0</v>
      </c>
      <c r="DN5" s="16">
        <v>0</v>
      </c>
      <c r="DO5" s="16">
        <v>0</v>
      </c>
      <c r="DP5" s="16">
        <v>0</v>
      </c>
      <c r="DQ5" s="16">
        <v>0</v>
      </c>
      <c r="DR5" s="16">
        <v>1</v>
      </c>
      <c r="DS5" s="16">
        <v>0</v>
      </c>
      <c r="DT5" s="16">
        <v>0</v>
      </c>
      <c r="DU5" s="16">
        <v>2</v>
      </c>
      <c r="DV5" s="16">
        <v>0</v>
      </c>
      <c r="DW5" s="16">
        <v>0</v>
      </c>
      <c r="DX5" s="22">
        <f t="shared" si="11"/>
        <v>3</v>
      </c>
      <c r="DY5" s="22">
        <f t="shared" si="12"/>
        <v>0</v>
      </c>
      <c r="DZ5" s="22">
        <f t="shared" si="13"/>
        <v>0</v>
      </c>
      <c r="EA5" s="16">
        <v>0</v>
      </c>
      <c r="EB5" s="16">
        <v>0</v>
      </c>
      <c r="EC5" s="16">
        <v>0</v>
      </c>
      <c r="ED5" s="16">
        <v>15</v>
      </c>
      <c r="EE5" s="16">
        <v>0</v>
      </c>
      <c r="EF5" s="16">
        <v>0</v>
      </c>
      <c r="EG5" s="22">
        <f t="shared" si="14"/>
        <v>15</v>
      </c>
      <c r="EH5" s="22">
        <f t="shared" si="15"/>
        <v>0</v>
      </c>
      <c r="EI5" s="22">
        <f t="shared" si="16"/>
        <v>0</v>
      </c>
      <c r="EJ5" s="22">
        <f t="shared" si="17"/>
        <v>18</v>
      </c>
      <c r="EK5" s="22">
        <f t="shared" si="18"/>
        <v>0</v>
      </c>
      <c r="EL5" s="22">
        <f t="shared" si="19"/>
        <v>0</v>
      </c>
      <c r="EM5" s="16">
        <v>0</v>
      </c>
      <c r="EN5" s="16">
        <v>0</v>
      </c>
      <c r="EO5" s="16">
        <v>0</v>
      </c>
      <c r="EP5" s="16">
        <v>0</v>
      </c>
      <c r="EQ5" s="22">
        <f t="shared" si="20"/>
        <v>0</v>
      </c>
      <c r="ER5" s="22">
        <f t="shared" si="21"/>
        <v>0</v>
      </c>
      <c r="ES5" s="16">
        <v>1</v>
      </c>
      <c r="ET5" s="16">
        <v>0</v>
      </c>
      <c r="EU5" s="16">
        <v>3</v>
      </c>
      <c r="EV5" s="16">
        <v>0</v>
      </c>
      <c r="EW5" s="22">
        <f t="shared" si="22"/>
        <v>4</v>
      </c>
      <c r="EX5" s="22" t="e">
        <f>SUM(#REF!,#REF!)</f>
        <v>#REF!</v>
      </c>
      <c r="EY5" s="22">
        <f t="shared" si="23"/>
        <v>4</v>
      </c>
      <c r="EZ5" s="22" t="e">
        <f t="shared" si="24"/>
        <v>#REF!</v>
      </c>
      <c r="FA5" s="16">
        <v>0</v>
      </c>
      <c r="FB5" s="16">
        <v>0</v>
      </c>
      <c r="FC5" s="22">
        <f t="shared" si="25"/>
        <v>0</v>
      </c>
      <c r="FD5" s="16">
        <v>1</v>
      </c>
      <c r="FE5" s="16">
        <v>0</v>
      </c>
      <c r="FF5" s="16">
        <v>0</v>
      </c>
      <c r="FG5" s="16">
        <v>0</v>
      </c>
      <c r="FH5" s="16">
        <v>0</v>
      </c>
      <c r="FI5" s="16">
        <v>0</v>
      </c>
      <c r="FJ5" s="16">
        <v>0</v>
      </c>
      <c r="FK5" s="16">
        <v>0</v>
      </c>
      <c r="FL5" s="16">
        <v>0</v>
      </c>
      <c r="FM5" s="16">
        <v>1</v>
      </c>
      <c r="FN5" s="16">
        <v>1</v>
      </c>
      <c r="FO5" s="16">
        <v>1</v>
      </c>
      <c r="FP5" s="16">
        <v>0</v>
      </c>
      <c r="FQ5" s="16">
        <v>672</v>
      </c>
      <c r="FR5" s="16">
        <v>4</v>
      </c>
      <c r="FS5" s="22" t="e">
        <f t="shared" si="26"/>
        <v>#REF!</v>
      </c>
      <c r="FT5" s="16">
        <v>0</v>
      </c>
      <c r="FU5" s="16">
        <v>0</v>
      </c>
      <c r="FV5" s="16">
        <v>0</v>
      </c>
      <c r="FW5" s="16">
        <v>0</v>
      </c>
      <c r="FX5" s="16">
        <v>0</v>
      </c>
      <c r="FY5" s="16">
        <v>0</v>
      </c>
      <c r="FZ5" s="16">
        <v>0</v>
      </c>
      <c r="GA5" s="16">
        <v>0</v>
      </c>
      <c r="GB5" s="16">
        <v>0</v>
      </c>
      <c r="GC5" s="16">
        <v>0</v>
      </c>
      <c r="GD5" s="16">
        <v>0</v>
      </c>
      <c r="GE5" s="16">
        <v>0</v>
      </c>
      <c r="GF5" s="16">
        <v>0</v>
      </c>
      <c r="GG5" s="16">
        <v>0</v>
      </c>
      <c r="GH5" s="16">
        <v>0</v>
      </c>
      <c r="GI5" s="16">
        <v>0</v>
      </c>
      <c r="GJ5" s="16">
        <v>0</v>
      </c>
      <c r="GK5" s="16">
        <v>0</v>
      </c>
      <c r="GL5" s="16">
        <v>0</v>
      </c>
      <c r="GM5" s="16">
        <v>0</v>
      </c>
      <c r="GN5" s="16">
        <v>0</v>
      </c>
      <c r="GO5" s="16">
        <v>0</v>
      </c>
      <c r="GP5" s="16">
        <v>0</v>
      </c>
      <c r="GQ5" s="16">
        <v>0</v>
      </c>
      <c r="GR5" s="16">
        <v>0</v>
      </c>
      <c r="GS5" s="16">
        <v>0</v>
      </c>
      <c r="GT5" s="16">
        <v>0</v>
      </c>
      <c r="GU5" s="16">
        <v>0</v>
      </c>
      <c r="GV5" s="16">
        <v>0</v>
      </c>
      <c r="GW5" s="16">
        <v>0</v>
      </c>
      <c r="GX5" s="16">
        <v>1</v>
      </c>
      <c r="GY5" s="16" t="s">
        <v>276</v>
      </c>
      <c r="GZ5" s="16">
        <v>0</v>
      </c>
      <c r="HA5" s="16">
        <v>2</v>
      </c>
      <c r="HB5" s="16" t="s">
        <v>277</v>
      </c>
      <c r="HC5" s="16" t="s">
        <v>278</v>
      </c>
      <c r="HD5" s="16">
        <v>0</v>
      </c>
      <c r="HE5" s="16">
        <v>1</v>
      </c>
      <c r="HF5" s="16">
        <v>1</v>
      </c>
      <c r="HG5" s="16">
        <v>1</v>
      </c>
      <c r="HH5" s="16"/>
      <c r="HI5" s="16">
        <v>0</v>
      </c>
      <c r="HJ5" s="16">
        <v>1</v>
      </c>
      <c r="HK5" s="16" t="s">
        <v>279</v>
      </c>
      <c r="HL5" s="16">
        <v>0</v>
      </c>
      <c r="HM5" s="16" t="s">
        <v>280</v>
      </c>
      <c r="HN5" s="16">
        <v>1</v>
      </c>
      <c r="HO5" s="16" t="s">
        <v>281</v>
      </c>
      <c r="HP5" s="16">
        <v>0</v>
      </c>
      <c r="HQ5" s="16">
        <v>0</v>
      </c>
      <c r="HR5" s="16">
        <v>1</v>
      </c>
      <c r="HS5" s="16"/>
      <c r="HT5" s="16">
        <v>1</v>
      </c>
      <c r="HU5" s="16">
        <v>0</v>
      </c>
      <c r="HV5" s="16">
        <v>1</v>
      </c>
      <c r="HW5" s="16">
        <v>0</v>
      </c>
      <c r="HX5" s="16">
        <v>0</v>
      </c>
      <c r="HY5" s="16">
        <v>0</v>
      </c>
      <c r="HZ5" s="16">
        <v>10</v>
      </c>
      <c r="IA5" s="16" t="s">
        <v>565</v>
      </c>
      <c r="IB5" s="16">
        <v>0</v>
      </c>
      <c r="IC5" s="16">
        <v>0</v>
      </c>
      <c r="ID5" s="16">
        <v>8</v>
      </c>
      <c r="IE5" s="16">
        <v>0</v>
      </c>
      <c r="IF5" s="16">
        <v>0</v>
      </c>
      <c r="IG5" s="16">
        <v>0</v>
      </c>
      <c r="IH5" s="16" t="s">
        <v>282</v>
      </c>
      <c r="II5" s="16">
        <v>0</v>
      </c>
      <c r="IJ5" s="16">
        <v>80000</v>
      </c>
      <c r="IK5" s="16" t="s">
        <v>283</v>
      </c>
      <c r="IL5" s="16">
        <v>51691</v>
      </c>
      <c r="IM5" s="16" t="s">
        <v>284</v>
      </c>
      <c r="IN5" s="16">
        <v>4</v>
      </c>
      <c r="IO5" s="16">
        <v>3</v>
      </c>
      <c r="IP5" s="16">
        <v>34</v>
      </c>
      <c r="IQ5" s="16">
        <v>8</v>
      </c>
      <c r="IR5" s="16">
        <v>10</v>
      </c>
      <c r="IS5" s="16">
        <v>18</v>
      </c>
      <c r="IT5" s="16">
        <v>0</v>
      </c>
      <c r="IU5" s="27">
        <v>0.23530000000000001</v>
      </c>
      <c r="IV5" s="27">
        <v>0.1004</v>
      </c>
      <c r="IW5" s="27">
        <v>0.52939999999999998</v>
      </c>
      <c r="IX5" s="27">
        <v>0.67149999999999999</v>
      </c>
      <c r="IY5" s="48">
        <v>79982</v>
      </c>
      <c r="IZ5" s="7">
        <v>553.69132700000011</v>
      </c>
      <c r="JA5" s="48">
        <v>51691</v>
      </c>
      <c r="JB5" s="7">
        <v>117.70063099999999</v>
      </c>
      <c r="JC5" s="48">
        <v>4</v>
      </c>
      <c r="JD5" s="48">
        <v>3</v>
      </c>
      <c r="JE5" s="48">
        <v>34</v>
      </c>
      <c r="JF5" s="48">
        <v>8</v>
      </c>
      <c r="JG5" s="48">
        <v>10</v>
      </c>
      <c r="JH5" s="48">
        <v>18</v>
      </c>
      <c r="JI5" s="48">
        <v>0</v>
      </c>
      <c r="JJ5" s="48">
        <v>23.52941176470588</v>
      </c>
      <c r="JK5" s="48">
        <v>10.273720614012793</v>
      </c>
      <c r="JL5" s="48">
        <v>52.941176470588239</v>
      </c>
      <c r="JM5" s="48">
        <v>65.965653097542543</v>
      </c>
      <c r="JN5" s="36" t="e">
        <f t="shared" si="27"/>
        <v>#REF!</v>
      </c>
      <c r="JO5" s="32">
        <v>0</v>
      </c>
      <c r="JP5" s="38">
        <v>4</v>
      </c>
      <c r="JQ5" s="35">
        <f t="shared" si="29"/>
        <v>5</v>
      </c>
      <c r="JR5" s="37">
        <f t="shared" si="30"/>
        <v>1</v>
      </c>
      <c r="JS5" s="39">
        <f t="shared" si="31"/>
        <v>18</v>
      </c>
      <c r="JT5" s="41">
        <v>63.09080221514828</v>
      </c>
      <c r="JU5" s="41">
        <f t="shared" si="32"/>
        <v>65.965653097542543</v>
      </c>
      <c r="JV5" s="43">
        <f t="shared" si="33"/>
        <v>2.8748508823942629</v>
      </c>
      <c r="JW5" s="39">
        <f t="shared" si="34"/>
        <v>34</v>
      </c>
      <c r="JX5" s="40">
        <v>5</v>
      </c>
      <c r="JY5" s="38">
        <v>4</v>
      </c>
      <c r="JZ5" s="54" t="e">
        <f t="shared" si="35"/>
        <v>#REF!</v>
      </c>
      <c r="KA5" s="38">
        <f t="shared" si="36"/>
        <v>0</v>
      </c>
      <c r="KB5" s="53">
        <v>0</v>
      </c>
    </row>
    <row r="6" spans="1:288" s="8" customFormat="1" ht="216.75" x14ac:dyDescent="0.25">
      <c r="A6" s="4">
        <v>4203</v>
      </c>
      <c r="B6" s="16" t="s">
        <v>241</v>
      </c>
      <c r="C6" s="16" t="s">
        <v>285</v>
      </c>
      <c r="D6" s="16" t="s">
        <v>286</v>
      </c>
      <c r="E6" s="21">
        <v>4602</v>
      </c>
      <c r="F6" s="16" t="s">
        <v>287</v>
      </c>
      <c r="G6" s="16">
        <v>43028</v>
      </c>
      <c r="H6" s="16" t="s">
        <v>288</v>
      </c>
      <c r="I6" s="16" t="s">
        <v>289</v>
      </c>
      <c r="J6" s="16" t="s">
        <v>290</v>
      </c>
      <c r="K6" s="16" t="s">
        <v>291</v>
      </c>
      <c r="L6" s="16" t="s">
        <v>229</v>
      </c>
      <c r="M6" s="16" t="s">
        <v>208</v>
      </c>
      <c r="N6" s="16">
        <v>474637440</v>
      </c>
      <c r="O6" s="16" t="s">
        <v>292</v>
      </c>
      <c r="P6" s="16" t="s">
        <v>293</v>
      </c>
      <c r="Q6" s="16" t="s">
        <v>294</v>
      </c>
      <c r="R6" s="16" t="s">
        <v>237</v>
      </c>
      <c r="S6" s="16" t="s">
        <v>208</v>
      </c>
      <c r="T6" s="16">
        <v>474637427</v>
      </c>
      <c r="U6" s="16" t="s">
        <v>295</v>
      </c>
      <c r="V6" s="16"/>
      <c r="W6" s="16"/>
      <c r="X6" s="16"/>
      <c r="Y6" s="16"/>
      <c r="Z6" s="16"/>
      <c r="AA6" s="16"/>
      <c r="AB6" s="16" t="s">
        <v>294</v>
      </c>
      <c r="AC6" s="16" t="s">
        <v>237</v>
      </c>
      <c r="AD6" s="16" t="s">
        <v>208</v>
      </c>
      <c r="AE6" s="16">
        <v>474637427</v>
      </c>
      <c r="AF6" s="16" t="s">
        <v>295</v>
      </c>
      <c r="AG6" s="28" t="s">
        <v>597</v>
      </c>
      <c r="AH6" s="16">
        <v>3</v>
      </c>
      <c r="AI6" s="16">
        <v>0</v>
      </c>
      <c r="AJ6" s="22">
        <f t="shared" si="0"/>
        <v>3</v>
      </c>
      <c r="AK6" s="16">
        <v>5</v>
      </c>
      <c r="AL6" s="22">
        <f t="shared" si="1"/>
        <v>8</v>
      </c>
      <c r="AM6" s="16">
        <v>3</v>
      </c>
      <c r="AN6" s="28">
        <v>3</v>
      </c>
      <c r="AO6" s="16">
        <v>0</v>
      </c>
      <c r="AP6" s="16">
        <v>0</v>
      </c>
      <c r="AQ6" s="22">
        <f t="shared" si="2"/>
        <v>3</v>
      </c>
      <c r="AR6" s="28">
        <f t="shared" si="3"/>
        <v>3</v>
      </c>
      <c r="AS6" s="16">
        <v>5</v>
      </c>
      <c r="AT6" s="28">
        <v>5</v>
      </c>
      <c r="AU6" s="22">
        <f t="shared" si="4"/>
        <v>8</v>
      </c>
      <c r="AV6" s="28">
        <f t="shared" si="5"/>
        <v>8</v>
      </c>
      <c r="AW6" s="16">
        <v>0</v>
      </c>
      <c r="AX6" s="16">
        <v>2</v>
      </c>
      <c r="AY6" s="16">
        <v>0</v>
      </c>
      <c r="AZ6" s="16">
        <v>1</v>
      </c>
      <c r="BA6" s="22">
        <f t="shared" si="6"/>
        <v>3</v>
      </c>
      <c r="BB6" s="16">
        <v>0</v>
      </c>
      <c r="BC6" s="16">
        <v>2</v>
      </c>
      <c r="BD6" s="16">
        <v>0</v>
      </c>
      <c r="BE6" s="16">
        <v>0</v>
      </c>
      <c r="BF6" s="16">
        <v>1</v>
      </c>
      <c r="BG6" s="16">
        <v>0</v>
      </c>
      <c r="BH6" s="16">
        <v>0</v>
      </c>
      <c r="BI6" s="16">
        <v>1</v>
      </c>
      <c r="BJ6" s="16">
        <v>0</v>
      </c>
      <c r="BK6" s="16">
        <v>2</v>
      </c>
      <c r="BL6" s="16">
        <v>0</v>
      </c>
      <c r="BM6" s="16">
        <v>0</v>
      </c>
      <c r="BN6" s="16">
        <v>1</v>
      </c>
      <c r="BO6" s="16">
        <v>1</v>
      </c>
      <c r="BP6" s="16">
        <v>1</v>
      </c>
      <c r="BQ6" s="16">
        <v>0</v>
      </c>
      <c r="BR6" s="16">
        <v>1</v>
      </c>
      <c r="BS6" s="16">
        <v>1</v>
      </c>
      <c r="BT6" s="16">
        <v>3</v>
      </c>
      <c r="BU6" s="16">
        <v>1</v>
      </c>
      <c r="BV6" s="16">
        <v>1</v>
      </c>
      <c r="BW6" s="16">
        <v>1</v>
      </c>
      <c r="BX6" s="16">
        <v>0</v>
      </c>
      <c r="BY6" s="16">
        <v>1</v>
      </c>
      <c r="BZ6" s="16">
        <v>0</v>
      </c>
      <c r="CA6" s="16">
        <v>1</v>
      </c>
      <c r="CB6" s="16">
        <v>1</v>
      </c>
      <c r="CC6" s="16">
        <v>0</v>
      </c>
      <c r="CD6" s="16">
        <v>1</v>
      </c>
      <c r="CE6" s="16">
        <v>0.6</v>
      </c>
      <c r="CF6" s="16">
        <v>0.53</v>
      </c>
      <c r="CG6" s="16">
        <v>0.05</v>
      </c>
      <c r="CH6" s="16">
        <v>0.3</v>
      </c>
      <c r="CI6" s="16">
        <v>0.01</v>
      </c>
      <c r="CJ6" s="16">
        <v>0.2</v>
      </c>
      <c r="CK6" s="16" t="s">
        <v>296</v>
      </c>
      <c r="CL6" s="16">
        <v>0.01</v>
      </c>
      <c r="CM6" s="16">
        <v>0.1</v>
      </c>
      <c r="CN6" s="16" t="s">
        <v>297</v>
      </c>
      <c r="CO6" s="16">
        <v>0.1</v>
      </c>
      <c r="CP6" s="16">
        <v>0</v>
      </c>
      <c r="CQ6" s="16">
        <v>0</v>
      </c>
      <c r="CR6" s="16"/>
      <c r="CS6" s="16">
        <v>0</v>
      </c>
      <c r="CT6" s="16">
        <v>0</v>
      </c>
      <c r="CU6" s="16">
        <v>0</v>
      </c>
      <c r="CV6" s="16">
        <v>0.3</v>
      </c>
      <c r="CW6" s="16">
        <v>0</v>
      </c>
      <c r="CX6" s="16">
        <v>0.45</v>
      </c>
      <c r="CY6" s="28">
        <f t="shared" si="7"/>
        <v>2.2000000000000002</v>
      </c>
      <c r="CZ6" s="22">
        <f t="shared" ref="CZ6:CZ19" si="37">SUM(CP6:CQ6,CW6)</f>
        <v>0</v>
      </c>
      <c r="DA6" s="28">
        <f t="shared" si="9"/>
        <v>2.2000000000000002</v>
      </c>
      <c r="DB6" s="28">
        <f t="shared" si="10"/>
        <v>2.6500000000000004</v>
      </c>
      <c r="DC6" s="16">
        <v>1</v>
      </c>
      <c r="DD6" s="16">
        <v>1</v>
      </c>
      <c r="DE6" s="16" t="s">
        <v>298</v>
      </c>
      <c r="DF6" s="16">
        <v>0</v>
      </c>
      <c r="DG6" s="16">
        <v>0</v>
      </c>
      <c r="DH6" s="16"/>
      <c r="DI6" s="16" t="s">
        <v>299</v>
      </c>
      <c r="DJ6" s="16" t="s">
        <v>563</v>
      </c>
      <c r="DK6" s="16" t="s">
        <v>300</v>
      </c>
      <c r="DL6" s="16">
        <v>0</v>
      </c>
      <c r="DM6" s="16">
        <v>0</v>
      </c>
      <c r="DN6" s="16"/>
      <c r="DO6" s="16">
        <v>0</v>
      </c>
      <c r="DP6" s="16">
        <v>0</v>
      </c>
      <c r="DQ6" s="16"/>
      <c r="DR6" s="16">
        <v>0</v>
      </c>
      <c r="DS6" s="16">
        <v>0</v>
      </c>
      <c r="DT6" s="16">
        <v>0</v>
      </c>
      <c r="DU6" s="16">
        <v>2</v>
      </c>
      <c r="DV6" s="16">
        <v>0</v>
      </c>
      <c r="DW6" s="16">
        <v>2</v>
      </c>
      <c r="DX6" s="22">
        <f t="shared" si="11"/>
        <v>2</v>
      </c>
      <c r="DY6" s="22">
        <f t="shared" si="12"/>
        <v>0</v>
      </c>
      <c r="DZ6" s="22">
        <f t="shared" si="13"/>
        <v>2</v>
      </c>
      <c r="EA6" s="16">
        <v>1</v>
      </c>
      <c r="EB6" s="16">
        <v>1</v>
      </c>
      <c r="EC6" s="16">
        <v>0</v>
      </c>
      <c r="ED6" s="16">
        <v>5</v>
      </c>
      <c r="EE6" s="16">
        <v>0</v>
      </c>
      <c r="EF6" s="16">
        <v>0</v>
      </c>
      <c r="EG6" s="22">
        <f t="shared" si="14"/>
        <v>6</v>
      </c>
      <c r="EH6" s="22">
        <f t="shared" si="15"/>
        <v>1</v>
      </c>
      <c r="EI6" s="22">
        <f t="shared" si="16"/>
        <v>0</v>
      </c>
      <c r="EJ6" s="22">
        <f t="shared" si="17"/>
        <v>8</v>
      </c>
      <c r="EK6" s="22">
        <f t="shared" si="18"/>
        <v>1</v>
      </c>
      <c r="EL6" s="22">
        <f t="shared" si="19"/>
        <v>2</v>
      </c>
      <c r="EM6" s="16">
        <v>0</v>
      </c>
      <c r="EN6" s="16">
        <v>0</v>
      </c>
      <c r="EO6" s="16">
        <v>1</v>
      </c>
      <c r="EP6" s="16">
        <v>0</v>
      </c>
      <c r="EQ6" s="22">
        <f t="shared" si="20"/>
        <v>1</v>
      </c>
      <c r="ER6" s="22">
        <f t="shared" si="21"/>
        <v>0</v>
      </c>
      <c r="ES6" s="16">
        <v>0</v>
      </c>
      <c r="ET6" s="16">
        <v>0</v>
      </c>
      <c r="EU6" s="16">
        <v>8</v>
      </c>
      <c r="EV6" s="16">
        <v>0</v>
      </c>
      <c r="EW6" s="22">
        <f t="shared" si="22"/>
        <v>8</v>
      </c>
      <c r="EX6" s="22">
        <f t="shared" ref="EX6:EX19" si="38">SUM(ET4,EV4)</f>
        <v>0</v>
      </c>
      <c r="EY6" s="22">
        <f t="shared" si="23"/>
        <v>9</v>
      </c>
      <c r="EZ6" s="22">
        <f t="shared" si="24"/>
        <v>0</v>
      </c>
      <c r="FA6" s="16">
        <v>0</v>
      </c>
      <c r="FB6" s="16">
        <v>0</v>
      </c>
      <c r="FC6" s="22">
        <f t="shared" si="25"/>
        <v>0</v>
      </c>
      <c r="FD6" s="16">
        <v>1</v>
      </c>
      <c r="FE6" s="16">
        <v>4</v>
      </c>
      <c r="FF6" s="16">
        <v>0</v>
      </c>
      <c r="FG6" s="16">
        <v>0</v>
      </c>
      <c r="FH6" s="16">
        <v>2</v>
      </c>
      <c r="FI6" s="16">
        <v>0</v>
      </c>
      <c r="FJ6" s="16">
        <v>6</v>
      </c>
      <c r="FK6" s="16">
        <v>3</v>
      </c>
      <c r="FL6" s="16">
        <v>5</v>
      </c>
      <c r="FM6" s="16">
        <v>0</v>
      </c>
      <c r="FN6" s="16">
        <v>0</v>
      </c>
      <c r="FO6" s="16">
        <v>0</v>
      </c>
      <c r="FP6" s="16">
        <v>0</v>
      </c>
      <c r="FQ6" s="16">
        <v>332</v>
      </c>
      <c r="FR6" s="16">
        <v>61</v>
      </c>
      <c r="FS6" s="22">
        <f t="shared" si="26"/>
        <v>18</v>
      </c>
      <c r="FT6" s="16">
        <v>0</v>
      </c>
      <c r="FU6" s="16">
        <v>0</v>
      </c>
      <c r="FV6" s="16">
        <v>0</v>
      </c>
      <c r="FW6" s="16">
        <v>0</v>
      </c>
      <c r="FX6" s="16">
        <v>0</v>
      </c>
      <c r="FY6" s="16">
        <v>0</v>
      </c>
      <c r="FZ6" s="16">
        <v>0</v>
      </c>
      <c r="GA6" s="16">
        <v>0</v>
      </c>
      <c r="GB6" s="16">
        <v>0</v>
      </c>
      <c r="GC6" s="16">
        <v>0</v>
      </c>
      <c r="GD6" s="16">
        <v>0</v>
      </c>
      <c r="GE6" s="16">
        <v>0</v>
      </c>
      <c r="GF6" s="16">
        <v>0</v>
      </c>
      <c r="GG6" s="16">
        <v>0</v>
      </c>
      <c r="GH6" s="16">
        <v>0</v>
      </c>
      <c r="GI6" s="16">
        <v>0</v>
      </c>
      <c r="GJ6" s="16">
        <v>0</v>
      </c>
      <c r="GK6" s="16">
        <v>0</v>
      </c>
      <c r="GL6" s="16">
        <v>0</v>
      </c>
      <c r="GM6" s="16">
        <v>0</v>
      </c>
      <c r="GN6" s="16">
        <v>0</v>
      </c>
      <c r="GO6" s="16">
        <v>0</v>
      </c>
      <c r="GP6" s="16">
        <v>0</v>
      </c>
      <c r="GQ6" s="16">
        <v>0</v>
      </c>
      <c r="GR6" s="16">
        <v>0</v>
      </c>
      <c r="GS6" s="16">
        <v>0</v>
      </c>
      <c r="GT6" s="16">
        <v>0</v>
      </c>
      <c r="GU6" s="16">
        <v>0</v>
      </c>
      <c r="GV6" s="16">
        <v>0</v>
      </c>
      <c r="GW6" s="16">
        <v>0</v>
      </c>
      <c r="GX6" s="16">
        <v>4</v>
      </c>
      <c r="GY6" s="16" t="s">
        <v>301</v>
      </c>
      <c r="GZ6" s="16" t="s">
        <v>302</v>
      </c>
      <c r="HA6" s="16">
        <v>3</v>
      </c>
      <c r="HB6" s="16" t="s">
        <v>303</v>
      </c>
      <c r="HC6" s="16" t="s">
        <v>304</v>
      </c>
      <c r="HD6" s="16" t="s">
        <v>305</v>
      </c>
      <c r="HE6" s="16">
        <v>1</v>
      </c>
      <c r="HF6" s="16">
        <v>1</v>
      </c>
      <c r="HG6" s="16">
        <v>1</v>
      </c>
      <c r="HH6" s="16"/>
      <c r="HI6" s="16" t="s">
        <v>306</v>
      </c>
      <c r="HJ6" s="16">
        <v>2</v>
      </c>
      <c r="HK6" s="16" t="s">
        <v>307</v>
      </c>
      <c r="HL6" s="16" t="s">
        <v>308</v>
      </c>
      <c r="HM6" s="16" t="s">
        <v>309</v>
      </c>
      <c r="HN6" s="16">
        <v>1</v>
      </c>
      <c r="HO6" s="16" t="s">
        <v>310</v>
      </c>
      <c r="HP6" s="16">
        <v>1</v>
      </c>
      <c r="HQ6" s="16" t="s">
        <v>311</v>
      </c>
      <c r="HR6" s="16">
        <v>2</v>
      </c>
      <c r="HS6" s="16" t="s">
        <v>312</v>
      </c>
      <c r="HT6" s="16">
        <v>1</v>
      </c>
      <c r="HU6" s="16">
        <v>0</v>
      </c>
      <c r="HV6" s="16">
        <v>1</v>
      </c>
      <c r="HW6" s="16">
        <v>0</v>
      </c>
      <c r="HX6" s="16">
        <v>0</v>
      </c>
      <c r="HY6" s="16">
        <v>1</v>
      </c>
      <c r="HZ6" s="16">
        <v>29</v>
      </c>
      <c r="IA6" s="16" t="s">
        <v>313</v>
      </c>
      <c r="IB6" s="16">
        <v>0</v>
      </c>
      <c r="IC6" s="16">
        <v>1</v>
      </c>
      <c r="ID6" s="16">
        <v>0</v>
      </c>
      <c r="IE6" s="16">
        <v>0</v>
      </c>
      <c r="IF6" s="16">
        <v>2</v>
      </c>
      <c r="IG6" s="16">
        <v>0</v>
      </c>
      <c r="IH6" s="16" t="s">
        <v>314</v>
      </c>
      <c r="II6" s="16">
        <v>0</v>
      </c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48">
        <v>82953</v>
      </c>
      <c r="IZ6" s="7">
        <v>486.13463500000006</v>
      </c>
      <c r="JA6" s="48">
        <v>50441</v>
      </c>
      <c r="JB6" s="7">
        <v>29.253166999999998</v>
      </c>
      <c r="JC6" s="48">
        <v>2</v>
      </c>
      <c r="JD6" s="48">
        <v>2</v>
      </c>
      <c r="JE6" s="48">
        <v>25</v>
      </c>
      <c r="JF6" s="48">
        <v>8</v>
      </c>
      <c r="JG6" s="48">
        <v>15</v>
      </c>
      <c r="JH6" s="48">
        <v>23</v>
      </c>
      <c r="JI6" s="48">
        <v>0</v>
      </c>
      <c r="JJ6" s="48">
        <v>32</v>
      </c>
      <c r="JK6" s="48">
        <v>24.122000688142698</v>
      </c>
      <c r="JL6" s="48">
        <v>92</v>
      </c>
      <c r="JM6" s="48">
        <v>98.153714145465059</v>
      </c>
      <c r="JN6" s="36">
        <f t="shared" si="27"/>
        <v>33.962264150943398</v>
      </c>
      <c r="JO6" s="32">
        <f t="shared" ref="JO6:JO11" si="39">EL6/CG6</f>
        <v>40</v>
      </c>
      <c r="JP6" s="38">
        <v>3</v>
      </c>
      <c r="JQ6" s="35">
        <f t="shared" si="29"/>
        <v>8</v>
      </c>
      <c r="JR6" s="37">
        <f t="shared" si="30"/>
        <v>5</v>
      </c>
      <c r="JS6" s="39">
        <f t="shared" si="31"/>
        <v>23</v>
      </c>
      <c r="JT6" s="41">
        <v>97.362924984762685</v>
      </c>
      <c r="JU6" s="41">
        <f t="shared" si="32"/>
        <v>98.153714145465059</v>
      </c>
      <c r="JV6" s="43">
        <f t="shared" si="33"/>
        <v>0.79078916070237426</v>
      </c>
      <c r="JW6" s="39">
        <f t="shared" si="34"/>
        <v>25</v>
      </c>
      <c r="JX6" s="40">
        <v>5</v>
      </c>
      <c r="JY6" s="38">
        <v>5</v>
      </c>
      <c r="JZ6" s="54">
        <f t="shared" si="35"/>
        <v>6</v>
      </c>
      <c r="KA6" s="38">
        <f t="shared" si="36"/>
        <v>1</v>
      </c>
      <c r="KB6" s="53">
        <f>FL6/FJ6*100</f>
        <v>83.333333333333343</v>
      </c>
    </row>
    <row r="7" spans="1:288" s="8" customFormat="1" ht="25.5" x14ac:dyDescent="0.25">
      <c r="A7" s="4">
        <v>4204</v>
      </c>
      <c r="B7" s="16" t="s">
        <v>241</v>
      </c>
      <c r="C7" s="16" t="s">
        <v>315</v>
      </c>
      <c r="D7" s="16" t="s">
        <v>216</v>
      </c>
      <c r="E7" s="21">
        <v>1</v>
      </c>
      <c r="F7" s="16" t="s">
        <v>316</v>
      </c>
      <c r="G7" s="16">
        <v>43201</v>
      </c>
      <c r="H7" s="16" t="s">
        <v>317</v>
      </c>
      <c r="I7" s="16" t="s">
        <v>318</v>
      </c>
      <c r="J7" s="16" t="s">
        <v>319</v>
      </c>
      <c r="K7" s="16" t="s">
        <v>320</v>
      </c>
      <c r="L7" s="16" t="s">
        <v>209</v>
      </c>
      <c r="M7" s="16" t="s">
        <v>208</v>
      </c>
      <c r="N7" s="16">
        <v>474319547</v>
      </c>
      <c r="O7" s="16" t="s">
        <v>321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 t="s">
        <v>320</v>
      </c>
      <c r="AC7" s="16" t="s">
        <v>209</v>
      </c>
      <c r="AD7" s="16" t="s">
        <v>208</v>
      </c>
      <c r="AE7" s="16">
        <v>474319547</v>
      </c>
      <c r="AF7" s="16" t="s">
        <v>321</v>
      </c>
      <c r="AG7" s="28" t="s">
        <v>597</v>
      </c>
      <c r="AH7" s="16">
        <v>3</v>
      </c>
      <c r="AI7" s="16">
        <v>1</v>
      </c>
      <c r="AJ7" s="22">
        <f t="shared" si="0"/>
        <v>4</v>
      </c>
      <c r="AK7" s="16">
        <v>0</v>
      </c>
      <c r="AL7" s="22">
        <f t="shared" si="1"/>
        <v>4</v>
      </c>
      <c r="AM7" s="16">
        <v>3.9</v>
      </c>
      <c r="AN7" s="28">
        <v>2.95</v>
      </c>
      <c r="AO7" s="16">
        <v>0</v>
      </c>
      <c r="AP7" s="28">
        <v>0.95</v>
      </c>
      <c r="AQ7" s="22">
        <f t="shared" si="2"/>
        <v>3.9</v>
      </c>
      <c r="AR7" s="28">
        <f t="shared" si="3"/>
        <v>3.9000000000000004</v>
      </c>
      <c r="AS7" s="16">
        <v>0</v>
      </c>
      <c r="AT7" s="16">
        <v>0</v>
      </c>
      <c r="AU7" s="22">
        <f t="shared" si="4"/>
        <v>3.9</v>
      </c>
      <c r="AV7" s="28">
        <f t="shared" si="5"/>
        <v>3.9000000000000004</v>
      </c>
      <c r="AW7" s="16">
        <v>1</v>
      </c>
      <c r="AX7" s="16">
        <v>2</v>
      </c>
      <c r="AY7" s="16">
        <v>0</v>
      </c>
      <c r="AZ7" s="16">
        <v>1</v>
      </c>
      <c r="BA7" s="22">
        <f t="shared" si="6"/>
        <v>4</v>
      </c>
      <c r="BB7" s="16">
        <v>0</v>
      </c>
      <c r="BC7" s="16">
        <v>2</v>
      </c>
      <c r="BD7" s="16">
        <v>0</v>
      </c>
      <c r="BE7" s="16">
        <v>0</v>
      </c>
      <c r="BF7" s="16">
        <v>2</v>
      </c>
      <c r="BG7" s="16">
        <v>0</v>
      </c>
      <c r="BH7" s="16">
        <v>0</v>
      </c>
      <c r="BI7" s="16">
        <v>1</v>
      </c>
      <c r="BJ7" s="16">
        <v>0</v>
      </c>
      <c r="BK7" s="16">
        <v>3</v>
      </c>
      <c r="BL7" s="16">
        <v>0</v>
      </c>
      <c r="BM7" s="16">
        <v>0</v>
      </c>
      <c r="BN7" s="16">
        <v>0</v>
      </c>
      <c r="BO7" s="16">
        <v>3</v>
      </c>
      <c r="BP7" s="16">
        <v>1</v>
      </c>
      <c r="BQ7" s="16">
        <v>0</v>
      </c>
      <c r="BR7" s="16">
        <v>1</v>
      </c>
      <c r="BS7" s="16">
        <v>0</v>
      </c>
      <c r="BT7" s="16">
        <v>2</v>
      </c>
      <c r="BU7" s="16">
        <v>1</v>
      </c>
      <c r="BV7" s="16">
        <v>0</v>
      </c>
      <c r="BW7" s="16">
        <v>1</v>
      </c>
      <c r="BX7" s="16">
        <v>0</v>
      </c>
      <c r="BY7" s="16">
        <v>1</v>
      </c>
      <c r="BZ7" s="16">
        <v>0</v>
      </c>
      <c r="CA7" s="16">
        <v>0.95</v>
      </c>
      <c r="CB7" s="16">
        <v>1</v>
      </c>
      <c r="CC7" s="16">
        <v>0</v>
      </c>
      <c r="CD7" s="16">
        <v>1</v>
      </c>
      <c r="CE7" s="16">
        <v>1.2</v>
      </c>
      <c r="CF7" s="16">
        <v>2.7</v>
      </c>
      <c r="CG7" s="16">
        <v>2.7</v>
      </c>
      <c r="CH7" s="16">
        <v>2.7</v>
      </c>
      <c r="CI7" s="16">
        <v>2.7</v>
      </c>
      <c r="CJ7" s="16">
        <v>0</v>
      </c>
      <c r="CK7" s="16">
        <v>0</v>
      </c>
      <c r="CL7" s="16">
        <v>3.9</v>
      </c>
      <c r="CM7" s="16">
        <v>0</v>
      </c>
      <c r="CN7" s="16">
        <v>0</v>
      </c>
      <c r="CO7" s="16">
        <v>0.05</v>
      </c>
      <c r="CP7" s="16">
        <v>0</v>
      </c>
      <c r="CQ7" s="16">
        <v>0</v>
      </c>
      <c r="CR7" s="16"/>
      <c r="CS7" s="16">
        <v>0</v>
      </c>
      <c r="CT7" s="16">
        <v>0</v>
      </c>
      <c r="CU7" s="16">
        <v>0</v>
      </c>
      <c r="CV7" s="16">
        <v>0</v>
      </c>
      <c r="CW7" s="16">
        <v>0.05</v>
      </c>
      <c r="CX7" s="16">
        <v>0</v>
      </c>
      <c r="CY7" s="28">
        <f t="shared" si="7"/>
        <v>15.950000000000001</v>
      </c>
      <c r="CZ7" s="28">
        <f t="shared" si="37"/>
        <v>0.05</v>
      </c>
      <c r="DA7" s="28">
        <f t="shared" si="9"/>
        <v>16</v>
      </c>
      <c r="DB7" s="28">
        <f t="shared" si="10"/>
        <v>16</v>
      </c>
      <c r="DC7" s="16">
        <v>1</v>
      </c>
      <c r="DD7" s="16">
        <v>4</v>
      </c>
      <c r="DE7" s="16" t="s">
        <v>322</v>
      </c>
      <c r="DF7" s="16">
        <v>0</v>
      </c>
      <c r="DG7" s="16">
        <v>0</v>
      </c>
      <c r="DH7" s="16"/>
      <c r="DI7" s="16"/>
      <c r="DJ7" s="16" t="s">
        <v>563</v>
      </c>
      <c r="DK7" s="16" t="s">
        <v>236</v>
      </c>
      <c r="DL7" s="16">
        <v>0</v>
      </c>
      <c r="DM7" s="16">
        <v>0</v>
      </c>
      <c r="DN7" s="16"/>
      <c r="DO7" s="16">
        <v>0</v>
      </c>
      <c r="DP7" s="16">
        <v>0</v>
      </c>
      <c r="DQ7" s="16"/>
      <c r="DR7" s="16">
        <v>0</v>
      </c>
      <c r="DS7" s="16">
        <v>0</v>
      </c>
      <c r="DT7" s="16">
        <v>0</v>
      </c>
      <c r="DU7" s="16">
        <v>2</v>
      </c>
      <c r="DV7" s="16">
        <v>0</v>
      </c>
      <c r="DW7" s="16">
        <v>0</v>
      </c>
      <c r="DX7" s="22">
        <f t="shared" si="11"/>
        <v>2</v>
      </c>
      <c r="DY7" s="22">
        <f t="shared" si="12"/>
        <v>0</v>
      </c>
      <c r="DZ7" s="22">
        <f t="shared" si="13"/>
        <v>0</v>
      </c>
      <c r="EA7" s="16">
        <v>0</v>
      </c>
      <c r="EB7" s="16">
        <v>0</v>
      </c>
      <c r="EC7" s="16">
        <v>0</v>
      </c>
      <c r="ED7" s="16">
        <v>6</v>
      </c>
      <c r="EE7" s="16">
        <v>0</v>
      </c>
      <c r="EF7" s="16">
        <v>0</v>
      </c>
      <c r="EG7" s="22">
        <f t="shared" si="14"/>
        <v>6</v>
      </c>
      <c r="EH7" s="22">
        <f t="shared" si="15"/>
        <v>0</v>
      </c>
      <c r="EI7" s="22">
        <f t="shared" si="16"/>
        <v>0</v>
      </c>
      <c r="EJ7" s="22">
        <f t="shared" si="17"/>
        <v>8</v>
      </c>
      <c r="EK7" s="22">
        <f t="shared" si="18"/>
        <v>0</v>
      </c>
      <c r="EL7" s="22">
        <f t="shared" si="19"/>
        <v>0</v>
      </c>
      <c r="EM7" s="16">
        <v>1</v>
      </c>
      <c r="EN7" s="16">
        <v>0</v>
      </c>
      <c r="EO7" s="16">
        <v>1</v>
      </c>
      <c r="EP7" s="16">
        <v>0</v>
      </c>
      <c r="EQ7" s="22">
        <f t="shared" si="20"/>
        <v>2</v>
      </c>
      <c r="ER7" s="22">
        <f t="shared" si="21"/>
        <v>0</v>
      </c>
      <c r="ES7" s="16">
        <v>1</v>
      </c>
      <c r="ET7" s="16">
        <v>0</v>
      </c>
      <c r="EU7" s="16">
        <v>0</v>
      </c>
      <c r="EV7" s="16">
        <v>0</v>
      </c>
      <c r="EW7" s="22">
        <f t="shared" si="22"/>
        <v>1</v>
      </c>
      <c r="EX7" s="22">
        <f t="shared" si="38"/>
        <v>0</v>
      </c>
      <c r="EY7" s="22">
        <f t="shared" si="23"/>
        <v>3</v>
      </c>
      <c r="EZ7" s="22">
        <f t="shared" si="24"/>
        <v>0</v>
      </c>
      <c r="FA7" s="16">
        <v>0</v>
      </c>
      <c r="FB7" s="16">
        <v>0</v>
      </c>
      <c r="FC7" s="22">
        <f t="shared" si="25"/>
        <v>0</v>
      </c>
      <c r="FD7" s="16">
        <v>2</v>
      </c>
      <c r="FE7" s="16">
        <v>0</v>
      </c>
      <c r="FF7" s="16">
        <v>0</v>
      </c>
      <c r="FG7" s="16">
        <v>0</v>
      </c>
      <c r="FH7" s="16">
        <v>0</v>
      </c>
      <c r="FI7" s="16">
        <v>0</v>
      </c>
      <c r="FJ7" s="16">
        <v>5</v>
      </c>
      <c r="FK7" s="16">
        <v>3</v>
      </c>
      <c r="FL7" s="16">
        <v>3</v>
      </c>
      <c r="FM7" s="16">
        <v>0</v>
      </c>
      <c r="FN7" s="16">
        <v>0</v>
      </c>
      <c r="FO7" s="16">
        <v>0</v>
      </c>
      <c r="FP7" s="16">
        <v>0</v>
      </c>
      <c r="FQ7" s="16">
        <v>381</v>
      </c>
      <c r="FR7" s="16">
        <v>1</v>
      </c>
      <c r="FS7" s="22">
        <f t="shared" si="26"/>
        <v>11</v>
      </c>
      <c r="FT7" s="16">
        <v>0</v>
      </c>
      <c r="FU7" s="16">
        <v>0</v>
      </c>
      <c r="FV7" s="16">
        <v>0</v>
      </c>
      <c r="FW7" s="16">
        <v>0</v>
      </c>
      <c r="FX7" s="16">
        <v>0</v>
      </c>
      <c r="FY7" s="16">
        <v>0</v>
      </c>
      <c r="FZ7" s="16">
        <v>0</v>
      </c>
      <c r="GA7" s="16">
        <v>0</v>
      </c>
      <c r="GB7" s="16">
        <v>0</v>
      </c>
      <c r="GC7" s="16">
        <v>0</v>
      </c>
      <c r="GD7" s="16">
        <v>0</v>
      </c>
      <c r="GE7" s="16">
        <v>0</v>
      </c>
      <c r="GF7" s="16">
        <v>0</v>
      </c>
      <c r="GG7" s="16">
        <v>0</v>
      </c>
      <c r="GH7" s="16">
        <v>0</v>
      </c>
      <c r="GI7" s="16">
        <v>0</v>
      </c>
      <c r="GJ7" s="16">
        <v>0</v>
      </c>
      <c r="GK7" s="16">
        <v>0</v>
      </c>
      <c r="GL7" s="16">
        <v>0</v>
      </c>
      <c r="GM7" s="16">
        <v>0</v>
      </c>
      <c r="GN7" s="16">
        <v>0</v>
      </c>
      <c r="GO7" s="16">
        <v>0</v>
      </c>
      <c r="GP7" s="16">
        <v>0</v>
      </c>
      <c r="GQ7" s="16">
        <v>0</v>
      </c>
      <c r="GR7" s="16">
        <v>0</v>
      </c>
      <c r="GS7" s="16">
        <v>0</v>
      </c>
      <c r="GT7" s="16">
        <v>0</v>
      </c>
      <c r="GU7" s="16">
        <v>0</v>
      </c>
      <c r="GV7" s="16">
        <v>0</v>
      </c>
      <c r="GW7" s="16">
        <v>0</v>
      </c>
      <c r="GX7" s="16">
        <v>3</v>
      </c>
      <c r="GY7" s="16">
        <v>0</v>
      </c>
      <c r="GZ7" s="16">
        <v>0</v>
      </c>
      <c r="HA7" s="16">
        <v>4</v>
      </c>
      <c r="HB7" s="16">
        <v>0</v>
      </c>
      <c r="HC7" s="16">
        <v>0</v>
      </c>
      <c r="HD7" s="16">
        <v>0</v>
      </c>
      <c r="HE7" s="16">
        <v>1</v>
      </c>
      <c r="HF7" s="16">
        <v>1</v>
      </c>
      <c r="HG7" s="16">
        <v>1</v>
      </c>
      <c r="HH7" s="16">
        <v>0</v>
      </c>
      <c r="HI7" s="16">
        <v>0</v>
      </c>
      <c r="HJ7" s="16">
        <v>2</v>
      </c>
      <c r="HK7" s="16">
        <v>0</v>
      </c>
      <c r="HL7" s="16">
        <v>0</v>
      </c>
      <c r="HM7" s="16" t="s">
        <v>323</v>
      </c>
      <c r="HN7" s="16">
        <v>1</v>
      </c>
      <c r="HO7" s="16">
        <v>0</v>
      </c>
      <c r="HP7" s="16">
        <v>1</v>
      </c>
      <c r="HQ7" s="16" t="s">
        <v>324</v>
      </c>
      <c r="HR7" s="16">
        <v>2</v>
      </c>
      <c r="HS7" s="16"/>
      <c r="HT7" s="16">
        <v>0</v>
      </c>
      <c r="HU7" s="16">
        <v>0</v>
      </c>
      <c r="HV7" s="16">
        <v>1</v>
      </c>
      <c r="HW7" s="16">
        <v>0</v>
      </c>
      <c r="HX7" s="16">
        <v>0</v>
      </c>
      <c r="HY7" s="16">
        <v>0</v>
      </c>
      <c r="HZ7" s="16">
        <v>1</v>
      </c>
      <c r="IA7" s="16">
        <v>82</v>
      </c>
      <c r="IB7" s="16">
        <v>0</v>
      </c>
      <c r="IC7" s="16">
        <v>2</v>
      </c>
      <c r="ID7" s="16">
        <v>2</v>
      </c>
      <c r="IE7" s="16">
        <v>0</v>
      </c>
      <c r="IF7" s="16">
        <v>0</v>
      </c>
      <c r="IG7" s="16">
        <v>0</v>
      </c>
      <c r="IH7" s="16" t="s">
        <v>325</v>
      </c>
      <c r="II7" s="16">
        <v>0</v>
      </c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48">
        <v>44265</v>
      </c>
      <c r="IZ7" s="7">
        <v>449.19170800000006</v>
      </c>
      <c r="JA7" s="48">
        <v>17857</v>
      </c>
      <c r="JB7" s="7">
        <v>65.623354000000006</v>
      </c>
      <c r="JC7" s="48">
        <v>4</v>
      </c>
      <c r="JD7" s="48">
        <v>3</v>
      </c>
      <c r="JE7" s="48">
        <v>19</v>
      </c>
      <c r="JF7" s="48">
        <v>4</v>
      </c>
      <c r="JG7" s="48">
        <v>5</v>
      </c>
      <c r="JH7" s="48">
        <v>9</v>
      </c>
      <c r="JI7" s="18">
        <v>2</v>
      </c>
      <c r="JJ7" s="48">
        <v>21.052631578947366</v>
      </c>
      <c r="JK7" s="48">
        <v>24.603459509987211</v>
      </c>
      <c r="JL7" s="48">
        <v>47.368421052631575</v>
      </c>
      <c r="JM7" s="48">
        <v>61.098233808002519</v>
      </c>
      <c r="JN7" s="36">
        <f t="shared" si="27"/>
        <v>4.0740740740740735</v>
      </c>
      <c r="JO7" s="32">
        <f t="shared" si="39"/>
        <v>0</v>
      </c>
      <c r="JP7" s="38">
        <v>4</v>
      </c>
      <c r="JQ7" s="35">
        <f t="shared" si="29"/>
        <v>4</v>
      </c>
      <c r="JR7" s="37">
        <f t="shared" si="30"/>
        <v>0</v>
      </c>
      <c r="JS7" s="39">
        <f t="shared" si="31"/>
        <v>9</v>
      </c>
      <c r="JT7" s="41">
        <v>59.261779605245955</v>
      </c>
      <c r="JU7" s="41">
        <f t="shared" si="32"/>
        <v>61.098233808002519</v>
      </c>
      <c r="JV7" s="43">
        <f t="shared" si="33"/>
        <v>1.8364542027565633</v>
      </c>
      <c r="JW7" s="39">
        <f t="shared" si="34"/>
        <v>19</v>
      </c>
      <c r="JX7" s="40">
        <v>5</v>
      </c>
      <c r="JY7" s="38">
        <v>4</v>
      </c>
      <c r="JZ7" s="54">
        <f t="shared" si="35"/>
        <v>2.8205128205128203</v>
      </c>
      <c r="KA7" s="38">
        <f t="shared" si="36"/>
        <v>2</v>
      </c>
      <c r="KB7" s="53">
        <f>FL7/FJ7*100</f>
        <v>60</v>
      </c>
    </row>
    <row r="8" spans="1:288" s="8" customFormat="1" ht="25.5" x14ac:dyDescent="0.25">
      <c r="A8" s="4">
        <v>4205</v>
      </c>
      <c r="B8" s="16" t="s">
        <v>241</v>
      </c>
      <c r="C8" s="16" t="s">
        <v>326</v>
      </c>
      <c r="D8" s="16" t="s">
        <v>216</v>
      </c>
      <c r="E8" s="21" t="s">
        <v>551</v>
      </c>
      <c r="F8" s="16" t="s">
        <v>552</v>
      </c>
      <c r="G8" s="16">
        <v>41201</v>
      </c>
      <c r="H8" s="16" t="s">
        <v>327</v>
      </c>
      <c r="I8" s="16" t="s">
        <v>553</v>
      </c>
      <c r="J8" s="16" t="s">
        <v>328</v>
      </c>
      <c r="K8" s="16" t="s">
        <v>329</v>
      </c>
      <c r="L8" s="16" t="s">
        <v>330</v>
      </c>
      <c r="M8" s="16"/>
      <c r="N8" s="16">
        <v>416916162</v>
      </c>
      <c r="O8" s="16" t="s">
        <v>331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 t="s">
        <v>332</v>
      </c>
      <c r="AC8" s="16" t="s">
        <v>333</v>
      </c>
      <c r="AD8" s="16" t="s">
        <v>208</v>
      </c>
      <c r="AE8" s="16">
        <v>416916160</v>
      </c>
      <c r="AF8" s="16" t="s">
        <v>334</v>
      </c>
      <c r="AG8" s="28" t="s">
        <v>597</v>
      </c>
      <c r="AH8" s="16">
        <v>1</v>
      </c>
      <c r="AI8" s="16">
        <v>3</v>
      </c>
      <c r="AJ8" s="22">
        <f t="shared" si="0"/>
        <v>4</v>
      </c>
      <c r="AK8" s="16">
        <v>0</v>
      </c>
      <c r="AL8" s="22">
        <f t="shared" si="1"/>
        <v>4</v>
      </c>
      <c r="AM8" s="16">
        <v>3</v>
      </c>
      <c r="AN8" s="28">
        <v>1</v>
      </c>
      <c r="AO8" s="16">
        <v>0</v>
      </c>
      <c r="AP8" s="28">
        <v>3</v>
      </c>
      <c r="AQ8" s="22">
        <f t="shared" si="2"/>
        <v>3</v>
      </c>
      <c r="AR8" s="28">
        <f t="shared" si="3"/>
        <v>4</v>
      </c>
      <c r="AS8" s="16">
        <v>0</v>
      </c>
      <c r="AT8" s="16">
        <v>0</v>
      </c>
      <c r="AU8" s="22">
        <f t="shared" si="4"/>
        <v>3</v>
      </c>
      <c r="AV8" s="28">
        <f t="shared" si="5"/>
        <v>4</v>
      </c>
      <c r="AW8" s="16">
        <v>1</v>
      </c>
      <c r="AX8" s="16">
        <v>0</v>
      </c>
      <c r="AY8" s="16">
        <v>0</v>
      </c>
      <c r="AZ8" s="16">
        <v>2</v>
      </c>
      <c r="BA8" s="22">
        <f t="shared" si="6"/>
        <v>3</v>
      </c>
      <c r="BB8" s="16">
        <v>0</v>
      </c>
      <c r="BC8" s="16">
        <v>2</v>
      </c>
      <c r="BD8" s="16">
        <v>0</v>
      </c>
      <c r="BE8" s="16">
        <v>0</v>
      </c>
      <c r="BF8" s="16">
        <v>2</v>
      </c>
      <c r="BG8" s="16">
        <v>0</v>
      </c>
      <c r="BH8" s="16">
        <v>0</v>
      </c>
      <c r="BI8" s="16">
        <v>3</v>
      </c>
      <c r="BJ8" s="16">
        <v>0</v>
      </c>
      <c r="BK8" s="16">
        <v>1</v>
      </c>
      <c r="BL8" s="16">
        <v>0</v>
      </c>
      <c r="BM8" s="16">
        <v>0</v>
      </c>
      <c r="BN8" s="16">
        <v>2</v>
      </c>
      <c r="BO8" s="16">
        <v>1</v>
      </c>
      <c r="BP8" s="16">
        <v>1</v>
      </c>
      <c r="BQ8" s="16">
        <v>0</v>
      </c>
      <c r="BR8" s="16">
        <v>1</v>
      </c>
      <c r="BS8" s="16">
        <v>1</v>
      </c>
      <c r="BT8" s="16">
        <v>2</v>
      </c>
      <c r="BU8" s="16">
        <v>1</v>
      </c>
      <c r="BV8" s="16">
        <v>0</v>
      </c>
      <c r="BW8" s="16">
        <v>1</v>
      </c>
      <c r="BX8" s="16">
        <v>1</v>
      </c>
      <c r="BY8" s="16">
        <v>1</v>
      </c>
      <c r="BZ8" s="16">
        <v>0</v>
      </c>
      <c r="CA8" s="16">
        <v>1</v>
      </c>
      <c r="CB8" s="16">
        <v>1</v>
      </c>
      <c r="CC8" s="16">
        <v>1</v>
      </c>
      <c r="CD8" s="16">
        <v>1</v>
      </c>
      <c r="CE8" s="16">
        <v>2</v>
      </c>
      <c r="CF8" s="16">
        <v>1</v>
      </c>
      <c r="CG8" s="16">
        <v>1</v>
      </c>
      <c r="CH8" s="16">
        <v>4</v>
      </c>
      <c r="CI8" s="16">
        <v>4</v>
      </c>
      <c r="CJ8" s="16">
        <v>4</v>
      </c>
      <c r="CK8" s="16"/>
      <c r="CL8" s="16">
        <v>4</v>
      </c>
      <c r="CM8" s="16">
        <v>4</v>
      </c>
      <c r="CN8" s="16"/>
      <c r="CO8" s="16">
        <v>1</v>
      </c>
      <c r="CP8" s="16">
        <v>0</v>
      </c>
      <c r="CQ8" s="16">
        <v>0</v>
      </c>
      <c r="CR8" s="16"/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28">
        <f t="shared" si="7"/>
        <v>25</v>
      </c>
      <c r="CZ8" s="28">
        <f t="shared" si="37"/>
        <v>0</v>
      </c>
      <c r="DA8" s="28">
        <f t="shared" si="9"/>
        <v>25</v>
      </c>
      <c r="DB8" s="28">
        <f t="shared" si="10"/>
        <v>25</v>
      </c>
      <c r="DC8" s="16">
        <v>1</v>
      </c>
      <c r="DD8" s="16">
        <v>3</v>
      </c>
      <c r="DE8" s="16" t="s">
        <v>335</v>
      </c>
      <c r="DF8" s="16">
        <v>1</v>
      </c>
      <c r="DG8" s="16">
        <v>3</v>
      </c>
      <c r="DH8" s="16" t="s">
        <v>335</v>
      </c>
      <c r="DI8" s="16" t="s">
        <v>336</v>
      </c>
      <c r="DJ8" s="16" t="s">
        <v>563</v>
      </c>
      <c r="DK8" s="16"/>
      <c r="DL8" s="16">
        <v>0</v>
      </c>
      <c r="DM8" s="16">
        <v>0</v>
      </c>
      <c r="DN8" s="16"/>
      <c r="DO8" s="16">
        <v>0</v>
      </c>
      <c r="DP8" s="16">
        <v>0</v>
      </c>
      <c r="DQ8" s="16" t="s">
        <v>337</v>
      </c>
      <c r="DR8" s="16">
        <v>0</v>
      </c>
      <c r="DS8" s="16">
        <v>0</v>
      </c>
      <c r="DT8" s="16">
        <v>1</v>
      </c>
      <c r="DU8" s="16">
        <v>0</v>
      </c>
      <c r="DV8" s="16">
        <v>0</v>
      </c>
      <c r="DW8" s="16">
        <v>2</v>
      </c>
      <c r="DX8" s="22">
        <f t="shared" si="11"/>
        <v>0</v>
      </c>
      <c r="DY8" s="22">
        <f t="shared" si="12"/>
        <v>0</v>
      </c>
      <c r="DZ8" s="22">
        <f t="shared" si="13"/>
        <v>3</v>
      </c>
      <c r="EA8" s="16">
        <v>0</v>
      </c>
      <c r="EB8" s="16">
        <v>0</v>
      </c>
      <c r="EC8" s="16">
        <v>0</v>
      </c>
      <c r="ED8" s="16">
        <v>6</v>
      </c>
      <c r="EE8" s="16">
        <v>0</v>
      </c>
      <c r="EF8" s="16">
        <v>0</v>
      </c>
      <c r="EG8" s="22">
        <f t="shared" si="14"/>
        <v>6</v>
      </c>
      <c r="EH8" s="22">
        <f t="shared" si="15"/>
        <v>0</v>
      </c>
      <c r="EI8" s="22">
        <f t="shared" si="16"/>
        <v>0</v>
      </c>
      <c r="EJ8" s="22">
        <f t="shared" si="17"/>
        <v>6</v>
      </c>
      <c r="EK8" s="22">
        <f t="shared" si="18"/>
        <v>0</v>
      </c>
      <c r="EL8" s="22">
        <f t="shared" si="19"/>
        <v>3</v>
      </c>
      <c r="EM8" s="16">
        <v>1</v>
      </c>
      <c r="EN8" s="16">
        <v>0</v>
      </c>
      <c r="EO8" s="16">
        <v>1</v>
      </c>
      <c r="EP8" s="16">
        <v>0</v>
      </c>
      <c r="EQ8" s="22">
        <f t="shared" si="20"/>
        <v>2</v>
      </c>
      <c r="ER8" s="22">
        <f t="shared" si="21"/>
        <v>0</v>
      </c>
      <c r="ES8" s="16">
        <v>0</v>
      </c>
      <c r="ET8" s="16">
        <v>0</v>
      </c>
      <c r="EU8" s="16">
        <v>1</v>
      </c>
      <c r="EV8" s="16">
        <v>0</v>
      </c>
      <c r="EW8" s="22">
        <f t="shared" si="22"/>
        <v>1</v>
      </c>
      <c r="EX8" s="22">
        <f t="shared" si="38"/>
        <v>0</v>
      </c>
      <c r="EY8" s="22">
        <f t="shared" si="23"/>
        <v>3</v>
      </c>
      <c r="EZ8" s="22">
        <f t="shared" si="24"/>
        <v>0</v>
      </c>
      <c r="FA8" s="16">
        <v>0</v>
      </c>
      <c r="FB8" s="16">
        <v>0</v>
      </c>
      <c r="FC8" s="22">
        <f t="shared" si="25"/>
        <v>0</v>
      </c>
      <c r="FD8" s="16">
        <v>2</v>
      </c>
      <c r="FE8" s="16">
        <v>4</v>
      </c>
      <c r="FF8" s="16">
        <v>0</v>
      </c>
      <c r="FG8" s="16">
        <v>0</v>
      </c>
      <c r="FH8" s="16">
        <v>3</v>
      </c>
      <c r="FI8" s="16">
        <v>0</v>
      </c>
      <c r="FJ8" s="16">
        <v>2</v>
      </c>
      <c r="FK8" s="16">
        <v>1</v>
      </c>
      <c r="FL8" s="16">
        <v>0</v>
      </c>
      <c r="FM8" s="16">
        <v>0</v>
      </c>
      <c r="FN8" s="16">
        <v>0</v>
      </c>
      <c r="FO8" s="16">
        <v>0</v>
      </c>
      <c r="FP8" s="16">
        <v>0</v>
      </c>
      <c r="FQ8" s="16">
        <v>0</v>
      </c>
      <c r="FR8" s="16">
        <v>9</v>
      </c>
      <c r="FS8" s="22">
        <f t="shared" si="26"/>
        <v>9</v>
      </c>
      <c r="FT8" s="16">
        <v>0</v>
      </c>
      <c r="FU8" s="16">
        <v>0</v>
      </c>
      <c r="FV8" s="16">
        <v>0</v>
      </c>
      <c r="FW8" s="16">
        <v>0</v>
      </c>
      <c r="FX8" s="16">
        <v>0</v>
      </c>
      <c r="FY8" s="16">
        <v>0</v>
      </c>
      <c r="FZ8" s="16">
        <v>0</v>
      </c>
      <c r="GA8" s="16">
        <v>0</v>
      </c>
      <c r="GB8" s="16">
        <v>0</v>
      </c>
      <c r="GC8" s="16">
        <v>0</v>
      </c>
      <c r="GD8" s="16">
        <v>0</v>
      </c>
      <c r="GE8" s="16">
        <v>0</v>
      </c>
      <c r="GF8" s="16">
        <v>0</v>
      </c>
      <c r="GG8" s="16">
        <v>0</v>
      </c>
      <c r="GH8" s="16">
        <v>0</v>
      </c>
      <c r="GI8" s="16">
        <v>0</v>
      </c>
      <c r="GJ8" s="16">
        <v>0</v>
      </c>
      <c r="GK8" s="16">
        <v>0</v>
      </c>
      <c r="GL8" s="16">
        <v>0</v>
      </c>
      <c r="GM8" s="16">
        <v>0</v>
      </c>
      <c r="GN8" s="16">
        <v>0</v>
      </c>
      <c r="GO8" s="16">
        <v>0</v>
      </c>
      <c r="GP8" s="16">
        <v>0</v>
      </c>
      <c r="GQ8" s="16">
        <v>0</v>
      </c>
      <c r="GR8" s="16">
        <v>0</v>
      </c>
      <c r="GS8" s="16">
        <v>0</v>
      </c>
      <c r="GT8" s="16">
        <v>0</v>
      </c>
      <c r="GU8" s="16">
        <v>0</v>
      </c>
      <c r="GV8" s="16">
        <v>0</v>
      </c>
      <c r="GW8" s="16">
        <v>0</v>
      </c>
      <c r="GX8" s="16">
        <v>3</v>
      </c>
      <c r="GY8" s="16" t="s">
        <v>338</v>
      </c>
      <c r="GZ8" s="16">
        <v>0</v>
      </c>
      <c r="HA8" s="16">
        <v>1</v>
      </c>
      <c r="HB8" s="16">
        <v>0</v>
      </c>
      <c r="HC8" s="16">
        <v>0</v>
      </c>
      <c r="HD8" s="16">
        <v>0</v>
      </c>
      <c r="HE8" s="16">
        <v>1</v>
      </c>
      <c r="HF8" s="16">
        <v>1</v>
      </c>
      <c r="HG8" s="16">
        <v>1</v>
      </c>
      <c r="HH8" s="16"/>
      <c r="HI8" s="16">
        <v>0</v>
      </c>
      <c r="HJ8" s="16">
        <v>4</v>
      </c>
      <c r="HK8" s="16" t="s">
        <v>339</v>
      </c>
      <c r="HL8" s="16">
        <v>0</v>
      </c>
      <c r="HM8" s="16" t="s">
        <v>340</v>
      </c>
      <c r="HN8" s="16">
        <v>3</v>
      </c>
      <c r="HO8" s="16">
        <v>0</v>
      </c>
      <c r="HP8" s="16">
        <v>1</v>
      </c>
      <c r="HQ8" s="16" t="s">
        <v>341</v>
      </c>
      <c r="HR8" s="16">
        <v>1</v>
      </c>
      <c r="HS8" s="16"/>
      <c r="HT8" s="16">
        <v>0</v>
      </c>
      <c r="HU8" s="16">
        <v>0</v>
      </c>
      <c r="HV8" s="16">
        <v>1</v>
      </c>
      <c r="HW8" s="16">
        <v>0</v>
      </c>
      <c r="HX8" s="16">
        <v>0</v>
      </c>
      <c r="HY8" s="16">
        <v>1</v>
      </c>
      <c r="HZ8" s="16">
        <v>0</v>
      </c>
      <c r="IA8" s="16">
        <v>0</v>
      </c>
      <c r="IB8" s="16">
        <v>0</v>
      </c>
      <c r="IC8" s="16">
        <v>0</v>
      </c>
      <c r="ID8" s="16">
        <v>0</v>
      </c>
      <c r="IE8" s="16">
        <v>0</v>
      </c>
      <c r="IF8" s="16">
        <v>0</v>
      </c>
      <c r="IG8" s="16">
        <v>0</v>
      </c>
      <c r="IH8" s="16">
        <v>0</v>
      </c>
      <c r="II8" s="16">
        <v>0</v>
      </c>
      <c r="IJ8" s="25">
        <v>58807</v>
      </c>
      <c r="IK8" s="16">
        <v>470.57</v>
      </c>
      <c r="IL8" s="25">
        <v>24405</v>
      </c>
      <c r="IM8" s="16">
        <v>18.010000000000002</v>
      </c>
      <c r="IN8" s="16">
        <v>3</v>
      </c>
      <c r="IO8" s="16">
        <v>0</v>
      </c>
      <c r="IP8" s="16">
        <v>40</v>
      </c>
      <c r="IQ8" s="16">
        <v>15</v>
      </c>
      <c r="IR8" s="16">
        <v>22</v>
      </c>
      <c r="IS8" s="16">
        <v>37</v>
      </c>
      <c r="IT8" s="16">
        <v>0</v>
      </c>
      <c r="IU8" s="16">
        <v>0.375</v>
      </c>
      <c r="IV8" s="16">
        <v>255.37</v>
      </c>
      <c r="IW8" s="16">
        <v>0.92500000000000004</v>
      </c>
      <c r="IX8" s="16">
        <v>446.39</v>
      </c>
      <c r="IY8" s="48">
        <v>58586</v>
      </c>
      <c r="IZ8" s="7">
        <v>470.49411900000007</v>
      </c>
      <c r="JA8" s="48">
        <v>23462</v>
      </c>
      <c r="JB8" s="7">
        <v>17.987195</v>
      </c>
      <c r="JC8" s="48">
        <v>4</v>
      </c>
      <c r="JD8" s="48">
        <v>3</v>
      </c>
      <c r="JE8" s="48">
        <v>40</v>
      </c>
      <c r="JF8" s="48">
        <v>14</v>
      </c>
      <c r="JG8" s="48">
        <v>23</v>
      </c>
      <c r="JH8" s="48">
        <v>37</v>
      </c>
      <c r="JI8" s="48">
        <v>0</v>
      </c>
      <c r="JJ8" s="48">
        <v>35</v>
      </c>
      <c r="JK8" s="48">
        <v>47.419593782425146</v>
      </c>
      <c r="JL8" s="48">
        <v>92.5</v>
      </c>
      <c r="JM8" s="48">
        <v>94.862567240718249</v>
      </c>
      <c r="JN8" s="36">
        <f t="shared" si="27"/>
        <v>9</v>
      </c>
      <c r="JO8" s="32">
        <f t="shared" si="39"/>
        <v>3</v>
      </c>
      <c r="JP8" s="38">
        <v>4</v>
      </c>
      <c r="JQ8" s="35">
        <f t="shared" si="29"/>
        <v>4</v>
      </c>
      <c r="JR8" s="37">
        <f t="shared" si="30"/>
        <v>0</v>
      </c>
      <c r="JS8" s="39">
        <f t="shared" si="31"/>
        <v>37</v>
      </c>
      <c r="JT8" s="41">
        <v>93.663827496215717</v>
      </c>
      <c r="JU8" s="41">
        <f t="shared" si="32"/>
        <v>94.862567240718249</v>
      </c>
      <c r="JV8" s="43">
        <f t="shared" si="33"/>
        <v>1.1987397445025323</v>
      </c>
      <c r="JW8" s="39">
        <f t="shared" si="34"/>
        <v>40</v>
      </c>
      <c r="JX8" s="40">
        <v>5</v>
      </c>
      <c r="JY8" s="38">
        <v>4</v>
      </c>
      <c r="JZ8" s="54">
        <f t="shared" si="35"/>
        <v>2.25</v>
      </c>
      <c r="KA8" s="38">
        <f t="shared" si="36"/>
        <v>0</v>
      </c>
      <c r="KB8" s="53">
        <f>FL8/FJ8*100</f>
        <v>0</v>
      </c>
    </row>
    <row r="9" spans="1:288" s="8" customFormat="1" ht="25.5" x14ac:dyDescent="0.25">
      <c r="A9" s="4">
        <v>4206</v>
      </c>
      <c r="B9" s="16" t="s">
        <v>241</v>
      </c>
      <c r="C9" s="16" t="s">
        <v>342</v>
      </c>
      <c r="D9" s="16" t="s">
        <v>232</v>
      </c>
      <c r="E9" s="21">
        <v>11</v>
      </c>
      <c r="F9" s="16" t="s">
        <v>343</v>
      </c>
      <c r="G9" s="16">
        <v>43691</v>
      </c>
      <c r="H9" s="16" t="s">
        <v>344</v>
      </c>
      <c r="I9" s="16" t="s">
        <v>345</v>
      </c>
      <c r="J9" s="16" t="s">
        <v>233</v>
      </c>
      <c r="K9" s="16" t="s">
        <v>346</v>
      </c>
      <c r="L9" s="16" t="s">
        <v>238</v>
      </c>
      <c r="M9" s="16" t="s">
        <v>560</v>
      </c>
      <c r="N9" s="16">
        <v>476767680</v>
      </c>
      <c r="O9" s="16" t="s">
        <v>347</v>
      </c>
      <c r="P9" s="16" t="s">
        <v>222</v>
      </c>
      <c r="Q9" s="16" t="s">
        <v>348</v>
      </c>
      <c r="R9" s="16" t="s">
        <v>209</v>
      </c>
      <c r="S9" s="16" t="s">
        <v>224</v>
      </c>
      <c r="T9" s="16">
        <v>476767890</v>
      </c>
      <c r="U9" s="16" t="s">
        <v>349</v>
      </c>
      <c r="V9" s="16"/>
      <c r="W9" s="16"/>
      <c r="X9" s="16"/>
      <c r="Y9" s="16"/>
      <c r="Z9" s="16"/>
      <c r="AA9" s="16"/>
      <c r="AB9" s="16" t="s">
        <v>348</v>
      </c>
      <c r="AC9" s="16" t="s">
        <v>209</v>
      </c>
      <c r="AD9" s="16" t="s">
        <v>224</v>
      </c>
      <c r="AE9" s="16">
        <v>476767890</v>
      </c>
      <c r="AF9" s="16" t="s">
        <v>350</v>
      </c>
      <c r="AG9" s="28" t="s">
        <v>597</v>
      </c>
      <c r="AH9" s="16">
        <v>5</v>
      </c>
      <c r="AI9" s="16">
        <v>0</v>
      </c>
      <c r="AJ9" s="22">
        <f t="shared" si="0"/>
        <v>5</v>
      </c>
      <c r="AK9" s="16">
        <v>0</v>
      </c>
      <c r="AL9" s="22">
        <f t="shared" si="1"/>
        <v>5</v>
      </c>
      <c r="AM9" s="16">
        <v>5</v>
      </c>
      <c r="AN9" s="28">
        <v>5</v>
      </c>
      <c r="AO9" s="16">
        <v>0</v>
      </c>
      <c r="AP9" s="16">
        <v>0</v>
      </c>
      <c r="AQ9" s="22">
        <f t="shared" si="2"/>
        <v>5</v>
      </c>
      <c r="AR9" s="28">
        <f t="shared" si="3"/>
        <v>5</v>
      </c>
      <c r="AS9" s="16">
        <v>0</v>
      </c>
      <c r="AT9" s="16">
        <v>0</v>
      </c>
      <c r="AU9" s="22">
        <f t="shared" si="4"/>
        <v>5</v>
      </c>
      <c r="AV9" s="28">
        <f t="shared" si="5"/>
        <v>5</v>
      </c>
      <c r="AW9" s="16">
        <v>0</v>
      </c>
      <c r="AX9" s="16">
        <v>1</v>
      </c>
      <c r="AY9" s="16">
        <v>0</v>
      </c>
      <c r="AZ9" s="16">
        <v>4</v>
      </c>
      <c r="BA9" s="22">
        <f t="shared" si="6"/>
        <v>5</v>
      </c>
      <c r="BB9" s="16">
        <v>0</v>
      </c>
      <c r="BC9" s="16">
        <v>1</v>
      </c>
      <c r="BD9" s="16">
        <v>0</v>
      </c>
      <c r="BE9" s="16">
        <v>0</v>
      </c>
      <c r="BF9" s="16">
        <v>4</v>
      </c>
      <c r="BG9" s="16">
        <v>0</v>
      </c>
      <c r="BH9" s="16">
        <v>0</v>
      </c>
      <c r="BI9" s="16">
        <v>0</v>
      </c>
      <c r="BJ9" s="16">
        <v>4</v>
      </c>
      <c r="BK9" s="16">
        <v>1</v>
      </c>
      <c r="BL9" s="16">
        <v>0</v>
      </c>
      <c r="BM9" s="16">
        <v>0</v>
      </c>
      <c r="BN9" s="16">
        <v>0</v>
      </c>
      <c r="BO9" s="16">
        <v>3</v>
      </c>
      <c r="BP9" s="16">
        <v>2</v>
      </c>
      <c r="BQ9" s="16">
        <v>0</v>
      </c>
      <c r="BR9" s="16">
        <v>1</v>
      </c>
      <c r="BS9" s="16">
        <v>0</v>
      </c>
      <c r="BT9" s="16">
        <v>2</v>
      </c>
      <c r="BU9" s="16">
        <v>1</v>
      </c>
      <c r="BV9" s="16">
        <v>0</v>
      </c>
      <c r="BW9" s="16">
        <v>1</v>
      </c>
      <c r="BX9" s="16">
        <v>0</v>
      </c>
      <c r="BY9" s="16">
        <v>0</v>
      </c>
      <c r="BZ9" s="16">
        <v>0</v>
      </c>
      <c r="CA9" s="16">
        <v>1</v>
      </c>
      <c r="CB9" s="16">
        <v>1</v>
      </c>
      <c r="CC9" s="16">
        <v>0</v>
      </c>
      <c r="CD9" s="16">
        <v>0</v>
      </c>
      <c r="CE9" s="16">
        <v>1</v>
      </c>
      <c r="CF9" s="16">
        <v>2</v>
      </c>
      <c r="CG9" s="16">
        <v>1</v>
      </c>
      <c r="CH9" s="16">
        <v>3</v>
      </c>
      <c r="CI9" s="16">
        <v>2</v>
      </c>
      <c r="CJ9" s="16">
        <v>0</v>
      </c>
      <c r="CK9" s="16">
        <v>0</v>
      </c>
      <c r="CL9" s="16">
        <v>1</v>
      </c>
      <c r="CM9" s="16">
        <v>0</v>
      </c>
      <c r="CN9" s="16">
        <v>0</v>
      </c>
      <c r="CO9" s="16">
        <v>1</v>
      </c>
      <c r="CP9" s="16">
        <v>0</v>
      </c>
      <c r="CQ9" s="16">
        <v>0</v>
      </c>
      <c r="CR9" s="16"/>
      <c r="CS9" s="16">
        <v>0</v>
      </c>
      <c r="CT9" s="16">
        <v>0</v>
      </c>
      <c r="CU9" s="16">
        <v>0</v>
      </c>
      <c r="CV9" s="16">
        <v>2</v>
      </c>
      <c r="CW9" s="16">
        <v>0</v>
      </c>
      <c r="CX9" s="16">
        <v>0</v>
      </c>
      <c r="CY9" s="28">
        <f t="shared" si="7"/>
        <v>13</v>
      </c>
      <c r="CZ9" s="22">
        <f t="shared" si="37"/>
        <v>0</v>
      </c>
      <c r="DA9" s="28">
        <f t="shared" si="9"/>
        <v>13</v>
      </c>
      <c r="DB9" s="28">
        <f t="shared" si="10"/>
        <v>13</v>
      </c>
      <c r="DC9" s="16">
        <v>1</v>
      </c>
      <c r="DD9" s="16">
        <v>9</v>
      </c>
      <c r="DE9" s="16" t="s">
        <v>351</v>
      </c>
      <c r="DF9" s="16">
        <v>0</v>
      </c>
      <c r="DG9" s="16">
        <v>0</v>
      </c>
      <c r="DH9" s="16"/>
      <c r="DI9" s="16" t="s">
        <v>352</v>
      </c>
      <c r="DJ9" s="16" t="s">
        <v>563</v>
      </c>
      <c r="DK9" s="16" t="s">
        <v>353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/>
      <c r="DR9" s="16">
        <v>1</v>
      </c>
      <c r="DS9" s="16">
        <v>0</v>
      </c>
      <c r="DT9" s="16">
        <v>0</v>
      </c>
      <c r="DU9" s="16">
        <v>0</v>
      </c>
      <c r="DV9" s="16">
        <v>0</v>
      </c>
      <c r="DW9" s="16">
        <v>1</v>
      </c>
      <c r="DX9" s="22">
        <f t="shared" si="11"/>
        <v>1</v>
      </c>
      <c r="DY9" s="22">
        <f t="shared" si="12"/>
        <v>0</v>
      </c>
      <c r="DZ9" s="22">
        <f t="shared" si="13"/>
        <v>1</v>
      </c>
      <c r="EA9" s="16">
        <v>0</v>
      </c>
      <c r="EB9" s="16">
        <v>2</v>
      </c>
      <c r="EC9" s="16">
        <v>0</v>
      </c>
      <c r="ED9" s="16">
        <v>6</v>
      </c>
      <c r="EE9" s="16">
        <v>0</v>
      </c>
      <c r="EF9" s="16">
        <v>1</v>
      </c>
      <c r="EG9" s="22">
        <f t="shared" si="14"/>
        <v>6</v>
      </c>
      <c r="EH9" s="22">
        <f t="shared" si="15"/>
        <v>2</v>
      </c>
      <c r="EI9" s="22">
        <f t="shared" si="16"/>
        <v>1</v>
      </c>
      <c r="EJ9" s="22">
        <f t="shared" si="17"/>
        <v>7</v>
      </c>
      <c r="EK9" s="22">
        <f t="shared" si="18"/>
        <v>2</v>
      </c>
      <c r="EL9" s="22">
        <f t="shared" si="19"/>
        <v>2</v>
      </c>
      <c r="EM9" s="16">
        <v>0</v>
      </c>
      <c r="EN9" s="16">
        <v>0</v>
      </c>
      <c r="EO9" s="16">
        <v>1</v>
      </c>
      <c r="EP9" s="16">
        <v>0</v>
      </c>
      <c r="EQ9" s="22">
        <f t="shared" si="20"/>
        <v>1</v>
      </c>
      <c r="ER9" s="22">
        <f t="shared" si="21"/>
        <v>0</v>
      </c>
      <c r="ES9" s="16">
        <v>7</v>
      </c>
      <c r="ET9" s="16">
        <v>3</v>
      </c>
      <c r="EU9" s="16">
        <v>4</v>
      </c>
      <c r="EV9" s="16">
        <v>0</v>
      </c>
      <c r="EW9" s="22">
        <f t="shared" si="22"/>
        <v>11</v>
      </c>
      <c r="EX9" s="22">
        <f t="shared" si="38"/>
        <v>0</v>
      </c>
      <c r="EY9" s="22">
        <f t="shared" si="23"/>
        <v>12</v>
      </c>
      <c r="EZ9" s="22">
        <f t="shared" si="24"/>
        <v>0</v>
      </c>
      <c r="FA9" s="16">
        <v>0</v>
      </c>
      <c r="FB9" s="16">
        <v>0</v>
      </c>
      <c r="FC9" s="22">
        <f t="shared" si="25"/>
        <v>0</v>
      </c>
      <c r="FD9" s="16">
        <v>2</v>
      </c>
      <c r="FE9" s="16">
        <v>1</v>
      </c>
      <c r="FF9" s="16">
        <v>0</v>
      </c>
      <c r="FG9" s="16">
        <v>0</v>
      </c>
      <c r="FH9" s="16">
        <v>0</v>
      </c>
      <c r="FI9" s="16">
        <v>0</v>
      </c>
      <c r="FJ9" s="16">
        <v>0</v>
      </c>
      <c r="FK9" s="16">
        <v>0</v>
      </c>
      <c r="FL9" s="16">
        <v>0</v>
      </c>
      <c r="FM9" s="16">
        <v>0</v>
      </c>
      <c r="FN9" s="16">
        <v>0</v>
      </c>
      <c r="FO9" s="16">
        <v>0</v>
      </c>
      <c r="FP9" s="16">
        <v>0</v>
      </c>
      <c r="FQ9" s="16">
        <v>612</v>
      </c>
      <c r="FR9" s="16">
        <v>15</v>
      </c>
      <c r="FS9" s="22">
        <f t="shared" si="26"/>
        <v>21</v>
      </c>
      <c r="FT9" s="16">
        <v>0</v>
      </c>
      <c r="FU9" s="16">
        <v>0</v>
      </c>
      <c r="FV9" s="16">
        <v>0</v>
      </c>
      <c r="FW9" s="16">
        <v>0</v>
      </c>
      <c r="FX9" s="16">
        <v>0</v>
      </c>
      <c r="FY9" s="16">
        <v>0</v>
      </c>
      <c r="FZ9" s="16">
        <v>0</v>
      </c>
      <c r="GA9" s="16">
        <v>0</v>
      </c>
      <c r="GB9" s="16">
        <v>0</v>
      </c>
      <c r="GC9" s="16">
        <v>0</v>
      </c>
      <c r="GD9" s="16">
        <v>0</v>
      </c>
      <c r="GE9" s="16">
        <v>0</v>
      </c>
      <c r="GF9" s="16">
        <v>0</v>
      </c>
      <c r="GG9" s="16">
        <v>0</v>
      </c>
      <c r="GH9" s="16">
        <v>0</v>
      </c>
      <c r="GI9" s="16">
        <v>0</v>
      </c>
      <c r="GJ9" s="16">
        <v>0</v>
      </c>
      <c r="GK9" s="16">
        <v>0</v>
      </c>
      <c r="GL9" s="16">
        <v>0</v>
      </c>
      <c r="GM9" s="16">
        <v>0</v>
      </c>
      <c r="GN9" s="16">
        <v>2</v>
      </c>
      <c r="GO9" s="16">
        <v>2</v>
      </c>
      <c r="GP9" s="16">
        <v>0</v>
      </c>
      <c r="GQ9" s="16">
        <v>0</v>
      </c>
      <c r="GR9" s="16">
        <v>0</v>
      </c>
      <c r="GS9" s="16">
        <v>1</v>
      </c>
      <c r="GT9" s="16">
        <v>0</v>
      </c>
      <c r="GU9" s="16">
        <v>0</v>
      </c>
      <c r="GV9" s="16">
        <v>0</v>
      </c>
      <c r="GW9" s="16">
        <v>0</v>
      </c>
      <c r="GX9" s="16">
        <v>1</v>
      </c>
      <c r="GY9" s="16" t="s">
        <v>354</v>
      </c>
      <c r="GZ9" s="16">
        <v>0</v>
      </c>
      <c r="HA9" s="16">
        <v>3</v>
      </c>
      <c r="HB9" s="16" t="s">
        <v>355</v>
      </c>
      <c r="HC9" s="16" t="s">
        <v>356</v>
      </c>
      <c r="HD9" s="16">
        <v>0</v>
      </c>
      <c r="HE9" s="16">
        <v>1</v>
      </c>
      <c r="HF9" s="16">
        <v>1</v>
      </c>
      <c r="HG9" s="16">
        <v>1</v>
      </c>
      <c r="HH9" s="16"/>
      <c r="HI9" s="16">
        <v>0</v>
      </c>
      <c r="HJ9" s="16">
        <v>2</v>
      </c>
      <c r="HK9" s="16">
        <v>0</v>
      </c>
      <c r="HL9" s="16">
        <v>0</v>
      </c>
      <c r="HM9" s="16" t="s">
        <v>357</v>
      </c>
      <c r="HN9" s="16">
        <v>1</v>
      </c>
      <c r="HO9" s="16" t="s">
        <v>358</v>
      </c>
      <c r="HP9" s="16">
        <v>1</v>
      </c>
      <c r="HQ9" s="16" t="s">
        <v>359</v>
      </c>
      <c r="HR9" s="16">
        <v>2</v>
      </c>
      <c r="HS9" s="16"/>
      <c r="HT9" s="16">
        <v>0</v>
      </c>
      <c r="HU9" s="16">
        <v>0</v>
      </c>
      <c r="HV9" s="16">
        <v>1</v>
      </c>
      <c r="HW9" s="16">
        <v>1</v>
      </c>
      <c r="HX9" s="16">
        <v>1</v>
      </c>
      <c r="HY9" s="16">
        <v>0</v>
      </c>
      <c r="HZ9" s="16">
        <v>0</v>
      </c>
      <c r="IA9" s="16">
        <v>0</v>
      </c>
      <c r="IB9" s="16">
        <v>0</v>
      </c>
      <c r="IC9" s="16">
        <v>0</v>
      </c>
      <c r="ID9" s="16">
        <v>0</v>
      </c>
      <c r="IE9" s="16">
        <v>1</v>
      </c>
      <c r="IF9" s="16">
        <v>0</v>
      </c>
      <c r="IG9" s="16">
        <v>4</v>
      </c>
      <c r="IH9" s="16" t="s">
        <v>360</v>
      </c>
      <c r="II9" s="16">
        <v>0</v>
      </c>
      <c r="IJ9" s="16">
        <v>40833</v>
      </c>
      <c r="IK9" s="16">
        <v>23600</v>
      </c>
      <c r="IL9" s="16">
        <v>27553</v>
      </c>
      <c r="IM9" s="16">
        <v>4070</v>
      </c>
      <c r="IN9" s="16">
        <v>1</v>
      </c>
      <c r="IO9" s="16">
        <v>4</v>
      </c>
      <c r="IP9" s="16">
        <v>10</v>
      </c>
      <c r="IQ9" s="16">
        <v>3</v>
      </c>
      <c r="IR9" s="16">
        <v>5</v>
      </c>
      <c r="IS9" s="16">
        <v>8</v>
      </c>
      <c r="IT9" s="16">
        <v>0</v>
      </c>
      <c r="IU9" s="26">
        <v>41216</v>
      </c>
      <c r="IV9" s="16">
        <v>4351</v>
      </c>
      <c r="IW9" s="26">
        <v>41221</v>
      </c>
      <c r="IX9" s="16">
        <v>17233</v>
      </c>
      <c r="IY9" s="48">
        <v>40483</v>
      </c>
      <c r="IZ9" s="7">
        <v>235.973501</v>
      </c>
      <c r="JA9" s="48">
        <v>27144</v>
      </c>
      <c r="JB9" s="7">
        <v>40.696574999999996</v>
      </c>
      <c r="JC9" s="48">
        <v>1</v>
      </c>
      <c r="JD9" s="48">
        <v>1</v>
      </c>
      <c r="JE9" s="48">
        <v>11</v>
      </c>
      <c r="JF9" s="48">
        <v>3</v>
      </c>
      <c r="JG9" s="48">
        <v>5</v>
      </c>
      <c r="JH9" s="48">
        <v>8</v>
      </c>
      <c r="JI9" s="48">
        <v>0</v>
      </c>
      <c r="JJ9" s="48">
        <v>27.27272727272727</v>
      </c>
      <c r="JK9" s="48">
        <v>18.439231445737629</v>
      </c>
      <c r="JL9" s="48">
        <v>72.727272727272734</v>
      </c>
      <c r="JM9" s="48">
        <v>73.241189908014292</v>
      </c>
      <c r="JN9" s="36">
        <f t="shared" si="27"/>
        <v>10.5</v>
      </c>
      <c r="JO9" s="32">
        <f t="shared" si="39"/>
        <v>2</v>
      </c>
      <c r="JP9" s="38">
        <v>4</v>
      </c>
      <c r="JQ9" s="35">
        <f t="shared" si="29"/>
        <v>5</v>
      </c>
      <c r="JR9" s="37">
        <f t="shared" si="30"/>
        <v>1</v>
      </c>
      <c r="JS9" s="39">
        <f t="shared" si="31"/>
        <v>8</v>
      </c>
      <c r="JT9" s="41">
        <v>67.140123500562041</v>
      </c>
      <c r="JU9" s="41">
        <f t="shared" si="32"/>
        <v>73.241189908014292</v>
      </c>
      <c r="JV9" s="43">
        <f t="shared" si="33"/>
        <v>6.1010664074522509</v>
      </c>
      <c r="JW9" s="39">
        <f t="shared" si="34"/>
        <v>11</v>
      </c>
      <c r="JX9" s="40">
        <v>5</v>
      </c>
      <c r="JY9" s="38">
        <v>4</v>
      </c>
      <c r="JZ9" s="54">
        <f t="shared" si="35"/>
        <v>4.2</v>
      </c>
      <c r="KA9" s="38">
        <f t="shared" si="36"/>
        <v>0</v>
      </c>
      <c r="KB9" s="53">
        <v>0</v>
      </c>
    </row>
    <row r="10" spans="1:288" s="8" customFormat="1" ht="25.5" x14ac:dyDescent="0.25">
      <c r="A10" s="4">
        <v>4207</v>
      </c>
      <c r="B10" s="16" t="s">
        <v>241</v>
      </c>
      <c r="C10" s="16" t="s">
        <v>361</v>
      </c>
      <c r="D10" s="16" t="s">
        <v>216</v>
      </c>
      <c r="E10" s="21">
        <v>35</v>
      </c>
      <c r="F10" s="16" t="s">
        <v>362</v>
      </c>
      <c r="G10" s="16">
        <v>44023</v>
      </c>
      <c r="H10" s="16" t="s">
        <v>363</v>
      </c>
      <c r="I10" s="16" t="s">
        <v>364</v>
      </c>
      <c r="J10" s="16" t="s">
        <v>365</v>
      </c>
      <c r="K10" s="16" t="s">
        <v>366</v>
      </c>
      <c r="L10" s="16" t="s">
        <v>212</v>
      </c>
      <c r="M10" s="16" t="s">
        <v>208</v>
      </c>
      <c r="N10" s="16">
        <v>415621214</v>
      </c>
      <c r="O10" s="16" t="s">
        <v>367</v>
      </c>
      <c r="P10" s="16" t="s">
        <v>368</v>
      </c>
      <c r="Q10" s="16" t="s">
        <v>369</v>
      </c>
      <c r="R10" s="16" t="s">
        <v>370</v>
      </c>
      <c r="S10" s="16" t="s">
        <v>218</v>
      </c>
      <c r="T10" s="16">
        <v>415621210</v>
      </c>
      <c r="U10" s="16" t="s">
        <v>371</v>
      </c>
      <c r="V10" s="16"/>
      <c r="W10" s="16"/>
      <c r="X10" s="16"/>
      <c r="Y10" s="16"/>
      <c r="Z10" s="16"/>
      <c r="AA10" s="16"/>
      <c r="AB10" s="16" t="s">
        <v>369</v>
      </c>
      <c r="AC10" s="16" t="s">
        <v>370</v>
      </c>
      <c r="AD10" s="16" t="s">
        <v>218</v>
      </c>
      <c r="AE10" s="16">
        <v>415621210</v>
      </c>
      <c r="AF10" s="16" t="s">
        <v>371</v>
      </c>
      <c r="AG10" s="22" t="s">
        <v>596</v>
      </c>
      <c r="AH10" s="16">
        <v>2</v>
      </c>
      <c r="AI10" s="16">
        <v>2</v>
      </c>
      <c r="AJ10" s="22">
        <f t="shared" si="0"/>
        <v>4</v>
      </c>
      <c r="AK10" s="16">
        <v>0</v>
      </c>
      <c r="AL10" s="22">
        <f t="shared" si="1"/>
        <v>4</v>
      </c>
      <c r="AM10" s="16">
        <v>2.5</v>
      </c>
      <c r="AN10" s="16">
        <v>1.5</v>
      </c>
      <c r="AO10" s="16">
        <v>1</v>
      </c>
      <c r="AP10" s="16">
        <v>2</v>
      </c>
      <c r="AQ10" s="22">
        <f t="shared" si="2"/>
        <v>3.5</v>
      </c>
      <c r="AR10" s="22">
        <f t="shared" si="3"/>
        <v>3.5</v>
      </c>
      <c r="AS10" s="16">
        <v>0</v>
      </c>
      <c r="AT10" s="16">
        <v>0</v>
      </c>
      <c r="AU10" s="22">
        <f t="shared" si="4"/>
        <v>3.5</v>
      </c>
      <c r="AV10" s="22">
        <f t="shared" si="5"/>
        <v>3.5</v>
      </c>
      <c r="AW10" s="16">
        <v>1</v>
      </c>
      <c r="AX10" s="16">
        <v>0</v>
      </c>
      <c r="AY10" s="16">
        <v>0</v>
      </c>
      <c r="AZ10" s="16">
        <v>2</v>
      </c>
      <c r="BA10" s="22">
        <f t="shared" si="6"/>
        <v>3</v>
      </c>
      <c r="BB10" s="16">
        <v>0</v>
      </c>
      <c r="BC10" s="16">
        <v>0</v>
      </c>
      <c r="BD10" s="16">
        <v>1</v>
      </c>
      <c r="BE10" s="16">
        <v>1</v>
      </c>
      <c r="BF10" s="16">
        <v>2</v>
      </c>
      <c r="BG10" s="16">
        <v>0</v>
      </c>
      <c r="BH10" s="16">
        <v>0</v>
      </c>
      <c r="BI10" s="16">
        <v>1</v>
      </c>
      <c r="BJ10" s="16">
        <v>0</v>
      </c>
      <c r="BK10" s="16">
        <v>2</v>
      </c>
      <c r="BL10" s="16">
        <v>1</v>
      </c>
      <c r="BM10" s="16">
        <v>0</v>
      </c>
      <c r="BN10" s="16">
        <v>0</v>
      </c>
      <c r="BO10" s="16">
        <v>2</v>
      </c>
      <c r="BP10" s="16">
        <v>0</v>
      </c>
      <c r="BQ10" s="16">
        <v>1</v>
      </c>
      <c r="BR10" s="16">
        <v>1</v>
      </c>
      <c r="BS10" s="16">
        <v>0</v>
      </c>
      <c r="BT10" s="16">
        <v>2</v>
      </c>
      <c r="BU10" s="16">
        <v>1</v>
      </c>
      <c r="BV10" s="16">
        <v>0</v>
      </c>
      <c r="BW10" s="16">
        <v>0</v>
      </c>
      <c r="BX10" s="16">
        <v>1</v>
      </c>
      <c r="BY10" s="16">
        <v>0</v>
      </c>
      <c r="BZ10" s="16">
        <v>0</v>
      </c>
      <c r="CA10" s="16">
        <v>0.35</v>
      </c>
      <c r="CB10" s="16">
        <v>1</v>
      </c>
      <c r="CC10" s="16">
        <v>0</v>
      </c>
      <c r="CD10" s="16">
        <v>1</v>
      </c>
      <c r="CE10" s="16">
        <v>0.25</v>
      </c>
      <c r="CF10" s="16">
        <v>0.6</v>
      </c>
      <c r="CG10" s="16">
        <v>0.1</v>
      </c>
      <c r="CH10" s="16">
        <v>0.15</v>
      </c>
      <c r="CI10" s="16">
        <v>0.1</v>
      </c>
      <c r="CJ10" s="16">
        <v>0</v>
      </c>
      <c r="CK10" s="16">
        <v>0</v>
      </c>
      <c r="CL10" s="16">
        <v>0.05</v>
      </c>
      <c r="CM10" s="16">
        <v>0</v>
      </c>
      <c r="CN10" s="16">
        <v>0</v>
      </c>
      <c r="CO10" s="16">
        <v>0.25</v>
      </c>
      <c r="CP10" s="16">
        <v>2</v>
      </c>
      <c r="CQ10" s="16">
        <v>0</v>
      </c>
      <c r="CR10" s="16"/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22">
        <f t="shared" si="7"/>
        <v>1.5</v>
      </c>
      <c r="CZ10" s="22">
        <f t="shared" si="37"/>
        <v>2</v>
      </c>
      <c r="DA10" s="22">
        <f t="shared" si="9"/>
        <v>3.5</v>
      </c>
      <c r="DB10" s="22">
        <f t="shared" si="10"/>
        <v>3.5</v>
      </c>
      <c r="DC10" s="16">
        <v>1</v>
      </c>
      <c r="DD10" s="16">
        <v>3</v>
      </c>
      <c r="DE10" s="16" t="s">
        <v>372</v>
      </c>
      <c r="DF10" s="16">
        <v>0</v>
      </c>
      <c r="DG10" s="16">
        <v>0</v>
      </c>
      <c r="DH10" s="16"/>
      <c r="DI10" s="16" t="s">
        <v>239</v>
      </c>
      <c r="DJ10" s="16" t="s">
        <v>563</v>
      </c>
      <c r="DK10" s="16" t="s">
        <v>373</v>
      </c>
      <c r="DL10" s="16">
        <v>0</v>
      </c>
      <c r="DM10" s="16">
        <v>0</v>
      </c>
      <c r="DN10" s="16">
        <v>0</v>
      </c>
      <c r="DO10" s="16">
        <v>0</v>
      </c>
      <c r="DP10" s="16">
        <v>0</v>
      </c>
      <c r="DQ10" s="16"/>
      <c r="DR10" s="16">
        <v>0</v>
      </c>
      <c r="DS10" s="16">
        <v>0</v>
      </c>
      <c r="DT10" s="16">
        <v>0</v>
      </c>
      <c r="DU10" s="16">
        <v>9</v>
      </c>
      <c r="DV10" s="16">
        <v>0</v>
      </c>
      <c r="DW10" s="16">
        <v>1</v>
      </c>
      <c r="DX10" s="22">
        <f t="shared" si="11"/>
        <v>9</v>
      </c>
      <c r="DY10" s="22">
        <f t="shared" si="12"/>
        <v>0</v>
      </c>
      <c r="DZ10" s="22">
        <f t="shared" si="13"/>
        <v>1</v>
      </c>
      <c r="EA10" s="16">
        <v>1</v>
      </c>
      <c r="EB10" s="16">
        <v>0</v>
      </c>
      <c r="EC10" s="16">
        <v>3</v>
      </c>
      <c r="ED10" s="16">
        <v>7</v>
      </c>
      <c r="EE10" s="16">
        <v>0</v>
      </c>
      <c r="EF10" s="16">
        <v>0</v>
      </c>
      <c r="EG10" s="22">
        <f t="shared" si="14"/>
        <v>8</v>
      </c>
      <c r="EH10" s="22">
        <f t="shared" si="15"/>
        <v>0</v>
      </c>
      <c r="EI10" s="22">
        <f t="shared" si="16"/>
        <v>3</v>
      </c>
      <c r="EJ10" s="22">
        <f t="shared" si="17"/>
        <v>17</v>
      </c>
      <c r="EK10" s="22">
        <f t="shared" si="18"/>
        <v>0</v>
      </c>
      <c r="EL10" s="22">
        <f t="shared" si="19"/>
        <v>4</v>
      </c>
      <c r="EM10" s="16">
        <v>0</v>
      </c>
      <c r="EN10" s="16">
        <v>0</v>
      </c>
      <c r="EO10" s="16">
        <v>4</v>
      </c>
      <c r="EP10" s="16">
        <v>0</v>
      </c>
      <c r="EQ10" s="22">
        <f t="shared" si="20"/>
        <v>4</v>
      </c>
      <c r="ER10" s="22">
        <f t="shared" si="21"/>
        <v>0</v>
      </c>
      <c r="ES10" s="16">
        <v>0</v>
      </c>
      <c r="ET10" s="16">
        <v>0</v>
      </c>
      <c r="EU10" s="16">
        <v>4</v>
      </c>
      <c r="EV10" s="16">
        <v>0</v>
      </c>
      <c r="EW10" s="22">
        <f t="shared" si="22"/>
        <v>4</v>
      </c>
      <c r="EX10" s="22">
        <f t="shared" si="38"/>
        <v>0</v>
      </c>
      <c r="EY10" s="22">
        <f t="shared" si="23"/>
        <v>8</v>
      </c>
      <c r="EZ10" s="22">
        <f t="shared" si="24"/>
        <v>0</v>
      </c>
      <c r="FA10" s="16">
        <v>0</v>
      </c>
      <c r="FB10" s="16">
        <v>0</v>
      </c>
      <c r="FC10" s="22">
        <f t="shared" si="25"/>
        <v>0</v>
      </c>
      <c r="FD10" s="16">
        <v>6</v>
      </c>
      <c r="FE10" s="16">
        <v>1</v>
      </c>
      <c r="FF10" s="16">
        <v>0</v>
      </c>
      <c r="FG10" s="16">
        <v>0</v>
      </c>
      <c r="FH10" s="16">
        <v>1</v>
      </c>
      <c r="FI10" s="16">
        <v>0</v>
      </c>
      <c r="FJ10" s="16">
        <v>4</v>
      </c>
      <c r="FK10" s="16">
        <v>0</v>
      </c>
      <c r="FL10" s="16">
        <v>0</v>
      </c>
      <c r="FM10" s="16">
        <v>0</v>
      </c>
      <c r="FN10" s="16">
        <v>0</v>
      </c>
      <c r="FO10" s="16">
        <v>0</v>
      </c>
      <c r="FP10" s="16">
        <v>0</v>
      </c>
      <c r="FQ10" s="16">
        <v>150</v>
      </c>
      <c r="FR10" s="16">
        <v>0</v>
      </c>
      <c r="FS10" s="22">
        <f t="shared" si="26"/>
        <v>25</v>
      </c>
      <c r="FT10" s="16">
        <v>0</v>
      </c>
      <c r="FU10" s="16">
        <v>0</v>
      </c>
      <c r="FV10" s="16">
        <v>0</v>
      </c>
      <c r="FW10" s="16">
        <v>0</v>
      </c>
      <c r="FX10" s="16">
        <v>0</v>
      </c>
      <c r="FY10" s="16">
        <v>0</v>
      </c>
      <c r="FZ10" s="16">
        <v>0</v>
      </c>
      <c r="GA10" s="16">
        <v>0</v>
      </c>
      <c r="GB10" s="16">
        <v>0</v>
      </c>
      <c r="GC10" s="16">
        <v>0</v>
      </c>
      <c r="GD10" s="16">
        <v>0</v>
      </c>
      <c r="GE10" s="16">
        <v>0</v>
      </c>
      <c r="GF10" s="16">
        <v>0</v>
      </c>
      <c r="GG10" s="16">
        <v>0</v>
      </c>
      <c r="GH10" s="16">
        <v>0</v>
      </c>
      <c r="GI10" s="16">
        <v>0</v>
      </c>
      <c r="GJ10" s="16">
        <v>0</v>
      </c>
      <c r="GK10" s="16">
        <v>0</v>
      </c>
      <c r="GL10" s="16">
        <v>0</v>
      </c>
      <c r="GM10" s="16">
        <v>0</v>
      </c>
      <c r="GN10" s="16">
        <v>0</v>
      </c>
      <c r="GO10" s="16">
        <v>0</v>
      </c>
      <c r="GP10" s="16">
        <v>0</v>
      </c>
      <c r="GQ10" s="16">
        <v>0</v>
      </c>
      <c r="GR10" s="16">
        <v>0</v>
      </c>
      <c r="GS10" s="16">
        <v>0</v>
      </c>
      <c r="GT10" s="16">
        <v>0</v>
      </c>
      <c r="GU10" s="16">
        <v>0</v>
      </c>
      <c r="GV10" s="16">
        <v>0</v>
      </c>
      <c r="GW10" s="16">
        <v>0</v>
      </c>
      <c r="GX10" s="16">
        <v>3</v>
      </c>
      <c r="GY10" s="16">
        <v>0</v>
      </c>
      <c r="GZ10" s="16">
        <v>0</v>
      </c>
      <c r="HA10" s="16">
        <v>3</v>
      </c>
      <c r="HB10" s="16" t="s">
        <v>374</v>
      </c>
      <c r="HC10" s="16">
        <v>0</v>
      </c>
      <c r="HD10" s="16" t="s">
        <v>375</v>
      </c>
      <c r="HE10" s="16">
        <v>1</v>
      </c>
      <c r="HF10" s="16">
        <v>1</v>
      </c>
      <c r="HG10" s="16">
        <v>1</v>
      </c>
      <c r="HH10" s="16">
        <v>0</v>
      </c>
      <c r="HI10" s="16">
        <v>0</v>
      </c>
      <c r="HJ10" s="16">
        <v>1</v>
      </c>
      <c r="HK10" s="16">
        <v>0</v>
      </c>
      <c r="HL10" s="16">
        <v>0</v>
      </c>
      <c r="HM10" s="16" t="s">
        <v>376</v>
      </c>
      <c r="HN10" s="16">
        <v>1</v>
      </c>
      <c r="HO10" s="16">
        <v>0</v>
      </c>
      <c r="HP10" s="16">
        <v>0</v>
      </c>
      <c r="HQ10" s="16">
        <v>0</v>
      </c>
      <c r="HR10" s="16">
        <v>1</v>
      </c>
      <c r="HS10" s="16" t="s">
        <v>377</v>
      </c>
      <c r="HT10" s="16">
        <v>0</v>
      </c>
      <c r="HU10" s="16">
        <v>0</v>
      </c>
      <c r="HV10" s="16">
        <v>1</v>
      </c>
      <c r="HW10" s="16">
        <v>0</v>
      </c>
      <c r="HX10" s="16">
        <v>0</v>
      </c>
      <c r="HY10" s="16">
        <v>0</v>
      </c>
      <c r="HZ10" s="16">
        <v>1</v>
      </c>
      <c r="IA10" s="16" t="s">
        <v>378</v>
      </c>
      <c r="IB10" s="16">
        <v>0</v>
      </c>
      <c r="IC10" s="16">
        <v>0</v>
      </c>
      <c r="ID10" s="16">
        <v>16</v>
      </c>
      <c r="IE10" s="16">
        <v>0</v>
      </c>
      <c r="IF10" s="16">
        <v>4</v>
      </c>
      <c r="IG10" s="16">
        <v>0</v>
      </c>
      <c r="IH10" s="16" t="s">
        <v>379</v>
      </c>
      <c r="II10" s="16" t="s">
        <v>380</v>
      </c>
      <c r="IJ10" s="16">
        <v>43795</v>
      </c>
      <c r="IK10" s="16">
        <v>472.64</v>
      </c>
      <c r="IL10" s="16">
        <v>18680</v>
      </c>
      <c r="IM10" s="16">
        <v>24.13</v>
      </c>
      <c r="IN10" s="16">
        <v>2</v>
      </c>
      <c r="IO10" s="16">
        <v>2</v>
      </c>
      <c r="IP10" s="16">
        <v>41</v>
      </c>
      <c r="IQ10" s="16">
        <v>16</v>
      </c>
      <c r="IR10" s="16">
        <v>20</v>
      </c>
      <c r="IS10" s="16">
        <v>36</v>
      </c>
      <c r="IT10" s="16">
        <v>0</v>
      </c>
      <c r="IU10" s="16">
        <v>0.39</v>
      </c>
      <c r="IV10" s="16">
        <v>135.49</v>
      </c>
      <c r="IW10" s="16">
        <v>0.88</v>
      </c>
      <c r="IX10" s="16">
        <v>396.84</v>
      </c>
      <c r="IY10" s="48">
        <v>43795</v>
      </c>
      <c r="IZ10" s="7">
        <v>472.62175699999995</v>
      </c>
      <c r="JA10" s="48">
        <v>18832</v>
      </c>
      <c r="JB10" s="7">
        <v>24.131518999999997</v>
      </c>
      <c r="JC10" s="48">
        <v>2</v>
      </c>
      <c r="JD10" s="48">
        <v>2</v>
      </c>
      <c r="JE10" s="48">
        <v>41</v>
      </c>
      <c r="JF10" s="48">
        <v>16</v>
      </c>
      <c r="JG10" s="48">
        <v>19</v>
      </c>
      <c r="JH10" s="48">
        <v>35</v>
      </c>
      <c r="JI10" s="48">
        <v>0</v>
      </c>
      <c r="JJ10" s="48">
        <v>39.024390243902438</v>
      </c>
      <c r="JK10" s="48">
        <v>28.655515323641779</v>
      </c>
      <c r="JL10" s="48">
        <v>85.365853658536579</v>
      </c>
      <c r="JM10" s="48">
        <v>91.487091653294343</v>
      </c>
      <c r="JN10" s="36">
        <f t="shared" si="27"/>
        <v>41.666666666666671</v>
      </c>
      <c r="JO10" s="32">
        <f t="shared" si="39"/>
        <v>40</v>
      </c>
      <c r="JP10" s="38">
        <v>2</v>
      </c>
      <c r="JQ10" s="35">
        <f t="shared" si="29"/>
        <v>4</v>
      </c>
      <c r="JR10" s="37">
        <f t="shared" si="30"/>
        <v>2</v>
      </c>
      <c r="JS10" s="39">
        <f t="shared" si="31"/>
        <v>35</v>
      </c>
      <c r="JT10" s="41">
        <v>90.497357276762031</v>
      </c>
      <c r="JU10" s="41">
        <f t="shared" si="32"/>
        <v>91.487091653294343</v>
      </c>
      <c r="JV10" s="43">
        <f t="shared" si="33"/>
        <v>0.98973437653231144</v>
      </c>
      <c r="JW10" s="39">
        <f t="shared" si="34"/>
        <v>41</v>
      </c>
      <c r="JX10" s="40">
        <v>5</v>
      </c>
      <c r="JY10" s="38">
        <v>5</v>
      </c>
      <c r="JZ10" s="54">
        <f t="shared" si="35"/>
        <v>7.1428571428571432</v>
      </c>
      <c r="KA10" s="38">
        <f t="shared" si="36"/>
        <v>0</v>
      </c>
      <c r="KB10" s="53">
        <f t="shared" ref="KB10:KB15" si="40">FL10/FJ10*100</f>
        <v>0</v>
      </c>
    </row>
    <row r="11" spans="1:288" s="8" customFormat="1" ht="25.5" x14ac:dyDescent="0.25">
      <c r="A11" s="4">
        <v>4208</v>
      </c>
      <c r="B11" s="16" t="s">
        <v>241</v>
      </c>
      <c r="C11" s="16" t="s">
        <v>381</v>
      </c>
      <c r="D11" s="16" t="s">
        <v>382</v>
      </c>
      <c r="E11" s="21" t="s">
        <v>383</v>
      </c>
      <c r="F11" s="16" t="s">
        <v>384</v>
      </c>
      <c r="G11" s="16">
        <v>41030</v>
      </c>
      <c r="H11" s="16" t="s">
        <v>385</v>
      </c>
      <c r="I11" s="16" t="s">
        <v>386</v>
      </c>
      <c r="J11" s="16" t="s">
        <v>387</v>
      </c>
      <c r="K11" s="16" t="s">
        <v>388</v>
      </c>
      <c r="L11" s="16" t="s">
        <v>229</v>
      </c>
      <c r="M11" s="16" t="s">
        <v>208</v>
      </c>
      <c r="N11" s="16">
        <v>416571270</v>
      </c>
      <c r="O11" s="16" t="s">
        <v>389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28" t="s">
        <v>597</v>
      </c>
      <c r="AH11" s="16">
        <v>2</v>
      </c>
      <c r="AI11" s="16">
        <v>0</v>
      </c>
      <c r="AJ11" s="22">
        <f t="shared" si="0"/>
        <v>2</v>
      </c>
      <c r="AK11" s="16">
        <v>0</v>
      </c>
      <c r="AL11" s="22">
        <f t="shared" si="1"/>
        <v>2</v>
      </c>
      <c r="AM11" s="16">
        <v>0</v>
      </c>
      <c r="AN11" s="28">
        <v>2</v>
      </c>
      <c r="AO11" s="16">
        <v>0</v>
      </c>
      <c r="AP11" s="16">
        <v>0</v>
      </c>
      <c r="AQ11" s="22">
        <f t="shared" si="2"/>
        <v>0</v>
      </c>
      <c r="AR11" s="28">
        <f t="shared" si="3"/>
        <v>2</v>
      </c>
      <c r="AS11" s="16">
        <v>0</v>
      </c>
      <c r="AT11" s="16">
        <v>0</v>
      </c>
      <c r="AU11" s="22">
        <f t="shared" si="4"/>
        <v>0</v>
      </c>
      <c r="AV11" s="28">
        <f t="shared" si="5"/>
        <v>2</v>
      </c>
      <c r="AW11" s="16">
        <v>0</v>
      </c>
      <c r="AX11" s="16">
        <v>1</v>
      </c>
      <c r="AY11" s="16">
        <v>0</v>
      </c>
      <c r="AZ11" s="16">
        <v>1</v>
      </c>
      <c r="BA11" s="22">
        <f t="shared" si="6"/>
        <v>2</v>
      </c>
      <c r="BB11" s="16">
        <v>0</v>
      </c>
      <c r="BC11" s="16">
        <v>2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2</v>
      </c>
      <c r="BK11" s="16">
        <v>0</v>
      </c>
      <c r="BL11" s="16">
        <v>0</v>
      </c>
      <c r="BM11" s="16">
        <v>0</v>
      </c>
      <c r="BN11" s="16">
        <v>0</v>
      </c>
      <c r="BO11" s="16">
        <v>2</v>
      </c>
      <c r="BP11" s="16">
        <v>0</v>
      </c>
      <c r="BQ11" s="16">
        <v>0</v>
      </c>
      <c r="BR11" s="16">
        <v>1</v>
      </c>
      <c r="BS11" s="16">
        <v>0</v>
      </c>
      <c r="BT11" s="16">
        <v>2</v>
      </c>
      <c r="BU11" s="16">
        <v>1</v>
      </c>
      <c r="BV11" s="16">
        <v>0</v>
      </c>
      <c r="BW11" s="16">
        <v>1</v>
      </c>
      <c r="BX11" s="16">
        <v>0</v>
      </c>
      <c r="BY11" s="16">
        <v>0</v>
      </c>
      <c r="BZ11" s="16">
        <v>0</v>
      </c>
      <c r="CA11" s="16">
        <v>2</v>
      </c>
      <c r="CB11" s="16">
        <v>1</v>
      </c>
      <c r="CC11" s="16">
        <v>0</v>
      </c>
      <c r="CD11" s="16">
        <v>1</v>
      </c>
      <c r="CE11" s="16">
        <v>2</v>
      </c>
      <c r="CF11" s="16">
        <v>2</v>
      </c>
      <c r="CG11" s="16">
        <v>2</v>
      </c>
      <c r="CH11" s="16">
        <v>2</v>
      </c>
      <c r="CI11" s="16">
        <v>0</v>
      </c>
      <c r="CJ11" s="16">
        <v>2</v>
      </c>
      <c r="CK11" s="16"/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/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28">
        <f t="shared" si="7"/>
        <v>10</v>
      </c>
      <c r="CZ11" s="22">
        <f t="shared" si="37"/>
        <v>0</v>
      </c>
      <c r="DA11" s="28">
        <f t="shared" si="9"/>
        <v>10</v>
      </c>
      <c r="DB11" s="28">
        <f t="shared" si="10"/>
        <v>10</v>
      </c>
      <c r="DC11" s="16">
        <v>1</v>
      </c>
      <c r="DD11" s="16">
        <v>2</v>
      </c>
      <c r="DE11" s="16" t="s">
        <v>390</v>
      </c>
      <c r="DF11" s="16">
        <v>1</v>
      </c>
      <c r="DG11" s="16">
        <v>2</v>
      </c>
      <c r="DH11" s="16" t="s">
        <v>390</v>
      </c>
      <c r="DI11" s="16"/>
      <c r="DJ11" s="16" t="s">
        <v>563</v>
      </c>
      <c r="DK11" s="16"/>
      <c r="DL11" s="16">
        <v>0</v>
      </c>
      <c r="DM11" s="16">
        <v>0</v>
      </c>
      <c r="DN11" s="16"/>
      <c r="DO11" s="16">
        <v>0</v>
      </c>
      <c r="DP11" s="16">
        <v>0</v>
      </c>
      <c r="DQ11" s="16"/>
      <c r="DR11" s="16">
        <v>0</v>
      </c>
      <c r="DS11" s="16">
        <v>0</v>
      </c>
      <c r="DT11" s="16">
        <v>0</v>
      </c>
      <c r="DU11" s="16">
        <v>0</v>
      </c>
      <c r="DV11" s="16">
        <v>0</v>
      </c>
      <c r="DW11" s="16">
        <v>0</v>
      </c>
      <c r="DX11" s="22">
        <f t="shared" si="11"/>
        <v>0</v>
      </c>
      <c r="DY11" s="22">
        <f t="shared" si="12"/>
        <v>0</v>
      </c>
      <c r="DZ11" s="22">
        <f t="shared" si="13"/>
        <v>0</v>
      </c>
      <c r="EA11" s="16">
        <v>1</v>
      </c>
      <c r="EB11" s="16">
        <v>0</v>
      </c>
      <c r="EC11" s="16">
        <v>0</v>
      </c>
      <c r="ED11" s="16">
        <v>8</v>
      </c>
      <c r="EE11" s="16">
        <v>0</v>
      </c>
      <c r="EF11" s="16">
        <v>1</v>
      </c>
      <c r="EG11" s="22">
        <f t="shared" si="14"/>
        <v>9</v>
      </c>
      <c r="EH11" s="22">
        <f t="shared" si="15"/>
        <v>0</v>
      </c>
      <c r="EI11" s="22">
        <f t="shared" si="16"/>
        <v>1</v>
      </c>
      <c r="EJ11" s="22">
        <f t="shared" si="17"/>
        <v>9</v>
      </c>
      <c r="EK11" s="22">
        <f t="shared" si="18"/>
        <v>0</v>
      </c>
      <c r="EL11" s="22">
        <f t="shared" si="19"/>
        <v>1</v>
      </c>
      <c r="EM11" s="16">
        <v>0</v>
      </c>
      <c r="EN11" s="16">
        <v>0</v>
      </c>
      <c r="EO11" s="16">
        <v>2</v>
      </c>
      <c r="EP11" s="16">
        <v>0</v>
      </c>
      <c r="EQ11" s="22">
        <f t="shared" si="20"/>
        <v>2</v>
      </c>
      <c r="ER11" s="22">
        <f t="shared" si="21"/>
        <v>0</v>
      </c>
      <c r="ES11" s="16">
        <v>5</v>
      </c>
      <c r="ET11" s="16">
        <v>0</v>
      </c>
      <c r="EU11" s="16">
        <v>0</v>
      </c>
      <c r="EV11" s="16">
        <v>0</v>
      </c>
      <c r="EW11" s="22">
        <f t="shared" si="22"/>
        <v>5</v>
      </c>
      <c r="EX11" s="22">
        <f t="shared" si="38"/>
        <v>3</v>
      </c>
      <c r="EY11" s="22">
        <f t="shared" si="23"/>
        <v>7</v>
      </c>
      <c r="EZ11" s="22">
        <f t="shared" si="24"/>
        <v>3</v>
      </c>
      <c r="FA11" s="16">
        <v>0</v>
      </c>
      <c r="FB11" s="16">
        <v>0</v>
      </c>
      <c r="FC11" s="22">
        <f t="shared" si="25"/>
        <v>0</v>
      </c>
      <c r="FD11" s="16">
        <v>0</v>
      </c>
      <c r="FE11" s="16">
        <v>0</v>
      </c>
      <c r="FF11" s="16">
        <v>0</v>
      </c>
      <c r="FG11" s="16">
        <v>0</v>
      </c>
      <c r="FH11" s="16">
        <v>0</v>
      </c>
      <c r="FI11" s="16">
        <v>0</v>
      </c>
      <c r="FJ11" s="16">
        <v>2</v>
      </c>
      <c r="FK11" s="16">
        <v>0</v>
      </c>
      <c r="FL11" s="16">
        <v>0</v>
      </c>
      <c r="FM11" s="16">
        <v>0</v>
      </c>
      <c r="FN11" s="16">
        <v>0</v>
      </c>
      <c r="FO11" s="16">
        <v>0</v>
      </c>
      <c r="FP11" s="16">
        <v>0</v>
      </c>
      <c r="FQ11" s="16">
        <v>9</v>
      </c>
      <c r="FR11" s="16">
        <v>22</v>
      </c>
      <c r="FS11" s="22">
        <f t="shared" si="26"/>
        <v>19</v>
      </c>
      <c r="FT11" s="16">
        <v>0</v>
      </c>
      <c r="FU11" s="16">
        <v>0</v>
      </c>
      <c r="FV11" s="16">
        <v>0</v>
      </c>
      <c r="FW11" s="16">
        <v>0</v>
      </c>
      <c r="FX11" s="16">
        <v>1</v>
      </c>
      <c r="FY11" s="16">
        <v>0</v>
      </c>
      <c r="FZ11" s="16">
        <v>0</v>
      </c>
      <c r="GA11" s="16">
        <v>0</v>
      </c>
      <c r="GB11" s="16">
        <v>0</v>
      </c>
      <c r="GC11" s="16">
        <v>0</v>
      </c>
      <c r="GD11" s="16">
        <v>0</v>
      </c>
      <c r="GE11" s="16">
        <v>0</v>
      </c>
      <c r="GF11" s="16">
        <v>0</v>
      </c>
      <c r="GG11" s="16">
        <v>0</v>
      </c>
      <c r="GH11" s="16">
        <v>0</v>
      </c>
      <c r="GI11" s="16">
        <v>0</v>
      </c>
      <c r="GJ11" s="16">
        <v>0</v>
      </c>
      <c r="GK11" s="16">
        <v>1</v>
      </c>
      <c r="GL11" s="16">
        <v>0</v>
      </c>
      <c r="GM11" s="16">
        <v>0</v>
      </c>
      <c r="GN11" s="16">
        <v>0</v>
      </c>
      <c r="GO11" s="16">
        <v>0</v>
      </c>
      <c r="GP11" s="16">
        <v>0</v>
      </c>
      <c r="GQ11" s="16">
        <v>0</v>
      </c>
      <c r="GR11" s="16">
        <v>0</v>
      </c>
      <c r="GS11" s="16">
        <v>0</v>
      </c>
      <c r="GT11" s="16">
        <v>0</v>
      </c>
      <c r="GU11" s="16">
        <v>0</v>
      </c>
      <c r="GV11" s="16">
        <v>0</v>
      </c>
      <c r="GW11" s="16">
        <v>0</v>
      </c>
      <c r="GX11" s="16">
        <v>1</v>
      </c>
      <c r="GY11" s="16">
        <v>0</v>
      </c>
      <c r="GZ11" s="16">
        <v>0</v>
      </c>
      <c r="HA11" s="16">
        <v>1</v>
      </c>
      <c r="HB11" s="16">
        <v>0</v>
      </c>
      <c r="HC11" s="16">
        <v>0</v>
      </c>
      <c r="HD11" s="16">
        <v>0</v>
      </c>
      <c r="HE11" s="16">
        <v>1</v>
      </c>
      <c r="HF11" s="16">
        <v>1</v>
      </c>
      <c r="HG11" s="16">
        <v>0</v>
      </c>
      <c r="HH11" s="16"/>
      <c r="HI11" s="16">
        <v>0</v>
      </c>
      <c r="HJ11" s="16">
        <v>1</v>
      </c>
      <c r="HK11" s="16">
        <v>0</v>
      </c>
      <c r="HL11" s="16">
        <v>0</v>
      </c>
      <c r="HM11" s="16"/>
      <c r="HN11" s="16">
        <v>1</v>
      </c>
      <c r="HO11" s="16">
        <v>0</v>
      </c>
      <c r="HP11" s="16">
        <v>0</v>
      </c>
      <c r="HQ11" s="16">
        <v>0</v>
      </c>
      <c r="HR11" s="16">
        <v>1</v>
      </c>
      <c r="HS11" s="16"/>
      <c r="HT11" s="16">
        <v>1</v>
      </c>
      <c r="HU11" s="16">
        <v>0</v>
      </c>
      <c r="HV11" s="16">
        <v>1</v>
      </c>
      <c r="HW11" s="16">
        <v>0</v>
      </c>
      <c r="HX11" s="16">
        <v>0</v>
      </c>
      <c r="HY11" s="16">
        <v>0</v>
      </c>
      <c r="HZ11" s="16">
        <v>0</v>
      </c>
      <c r="IA11" s="16">
        <v>0</v>
      </c>
      <c r="IB11" s="16">
        <v>0</v>
      </c>
      <c r="IC11" s="16">
        <v>0</v>
      </c>
      <c r="ID11" s="16">
        <v>0</v>
      </c>
      <c r="IE11" s="16">
        <v>0</v>
      </c>
      <c r="IF11" s="16">
        <v>0</v>
      </c>
      <c r="IG11" s="16">
        <v>0</v>
      </c>
      <c r="IH11" s="16">
        <v>0</v>
      </c>
      <c r="II11" s="16">
        <v>0</v>
      </c>
      <c r="IJ11" s="16">
        <v>27022</v>
      </c>
      <c r="IK11" s="16">
        <v>261.60000000000002</v>
      </c>
      <c r="IL11" s="16">
        <v>8776</v>
      </c>
      <c r="IM11" s="16">
        <v>11.89</v>
      </c>
      <c r="IN11" s="16">
        <v>2</v>
      </c>
      <c r="IO11" s="16">
        <v>1</v>
      </c>
      <c r="IP11" s="16">
        <v>32</v>
      </c>
      <c r="IQ11" s="16">
        <v>14</v>
      </c>
      <c r="IR11" s="16">
        <v>11</v>
      </c>
      <c r="IS11" s="16">
        <v>25</v>
      </c>
      <c r="IT11" s="16">
        <v>1</v>
      </c>
      <c r="IU11" s="16" t="s">
        <v>391</v>
      </c>
      <c r="IV11" s="27">
        <v>0.4375</v>
      </c>
      <c r="IW11" s="16" t="s">
        <v>392</v>
      </c>
      <c r="IX11" s="27">
        <v>0.78125</v>
      </c>
      <c r="IY11" s="48">
        <v>27110</v>
      </c>
      <c r="IZ11" s="7">
        <v>261.59989600000006</v>
      </c>
      <c r="JA11" s="48">
        <v>8816</v>
      </c>
      <c r="JB11" s="7">
        <v>11.892669000000001</v>
      </c>
      <c r="JC11" s="48">
        <v>2</v>
      </c>
      <c r="JD11" s="48">
        <v>2</v>
      </c>
      <c r="JE11" s="48">
        <v>32</v>
      </c>
      <c r="JF11" s="48">
        <v>11</v>
      </c>
      <c r="JG11" s="48">
        <v>13</v>
      </c>
      <c r="JH11" s="48">
        <v>24</v>
      </c>
      <c r="JI11" s="18">
        <v>1</v>
      </c>
      <c r="JJ11" s="48">
        <v>34.375</v>
      </c>
      <c r="JK11" s="48">
        <v>44.021118418181622</v>
      </c>
      <c r="JL11" s="48">
        <v>75</v>
      </c>
      <c r="JM11" s="48">
        <v>82.930958045946596</v>
      </c>
      <c r="JN11" s="36">
        <f t="shared" si="27"/>
        <v>9.5</v>
      </c>
      <c r="JO11" s="32">
        <f t="shared" si="39"/>
        <v>0.5</v>
      </c>
      <c r="JP11" s="38">
        <v>2</v>
      </c>
      <c r="JQ11" s="35">
        <f t="shared" si="29"/>
        <v>2</v>
      </c>
      <c r="JR11" s="37">
        <f t="shared" si="30"/>
        <v>0</v>
      </c>
      <c r="JS11" s="39">
        <f t="shared" si="31"/>
        <v>24</v>
      </c>
      <c r="JT11" s="41">
        <v>82.930958045946596</v>
      </c>
      <c r="JU11" s="41">
        <f t="shared" si="32"/>
        <v>82.930958045946596</v>
      </c>
      <c r="JV11" s="43">
        <f t="shared" si="33"/>
        <v>0</v>
      </c>
      <c r="JW11" s="39">
        <f t="shared" si="34"/>
        <v>32</v>
      </c>
      <c r="JX11" s="40">
        <v>3</v>
      </c>
      <c r="JY11" s="38">
        <v>2</v>
      </c>
      <c r="JZ11" s="54">
        <f t="shared" si="35"/>
        <v>9.5</v>
      </c>
      <c r="KA11" s="38">
        <f t="shared" si="36"/>
        <v>0</v>
      </c>
      <c r="KB11" s="53">
        <f t="shared" si="40"/>
        <v>0</v>
      </c>
    </row>
    <row r="12" spans="1:288" s="8" customFormat="1" ht="25.5" x14ac:dyDescent="0.25">
      <c r="A12" s="4">
        <v>4209</v>
      </c>
      <c r="B12" s="16" t="s">
        <v>241</v>
      </c>
      <c r="C12" s="16" t="s">
        <v>393</v>
      </c>
      <c r="D12" s="16" t="s">
        <v>394</v>
      </c>
      <c r="E12" s="21" t="s">
        <v>554</v>
      </c>
      <c r="F12" s="16" t="s">
        <v>395</v>
      </c>
      <c r="G12" s="16">
        <v>43469</v>
      </c>
      <c r="H12" s="16" t="s">
        <v>396</v>
      </c>
      <c r="I12" s="16" t="s">
        <v>397</v>
      </c>
      <c r="J12" s="16" t="s">
        <v>398</v>
      </c>
      <c r="K12" s="16" t="s">
        <v>399</v>
      </c>
      <c r="L12" s="16" t="s">
        <v>210</v>
      </c>
      <c r="M12" s="16" t="s">
        <v>208</v>
      </c>
      <c r="N12" s="16">
        <v>476448222</v>
      </c>
      <c r="O12" s="16" t="s">
        <v>400</v>
      </c>
      <c r="P12" s="16" t="s">
        <v>401</v>
      </c>
      <c r="Q12" s="16" t="s">
        <v>402</v>
      </c>
      <c r="R12" s="16" t="s">
        <v>219</v>
      </c>
      <c r="S12" s="16" t="s">
        <v>218</v>
      </c>
      <c r="T12" s="16">
        <v>476448290</v>
      </c>
      <c r="U12" s="16" t="s">
        <v>403</v>
      </c>
      <c r="V12" s="16" t="s">
        <v>404</v>
      </c>
      <c r="W12" s="16" t="s">
        <v>405</v>
      </c>
      <c r="X12" s="16" t="s">
        <v>219</v>
      </c>
      <c r="Y12" s="16" t="s">
        <v>208</v>
      </c>
      <c r="Z12" s="16">
        <v>476448231</v>
      </c>
      <c r="AA12" s="16" t="s">
        <v>406</v>
      </c>
      <c r="AB12" s="16" t="s">
        <v>399</v>
      </c>
      <c r="AC12" s="16" t="s">
        <v>210</v>
      </c>
      <c r="AD12" s="16" t="s">
        <v>208</v>
      </c>
      <c r="AE12" s="16">
        <v>476448222</v>
      </c>
      <c r="AF12" s="16" t="s">
        <v>400</v>
      </c>
      <c r="AG12" s="28" t="s">
        <v>597</v>
      </c>
      <c r="AH12" s="16">
        <v>3</v>
      </c>
      <c r="AI12" s="16">
        <v>1</v>
      </c>
      <c r="AJ12" s="22">
        <f t="shared" si="0"/>
        <v>4</v>
      </c>
      <c r="AK12" s="16">
        <v>0</v>
      </c>
      <c r="AL12" s="22">
        <f t="shared" si="1"/>
        <v>4</v>
      </c>
      <c r="AM12" s="16">
        <v>2</v>
      </c>
      <c r="AN12" s="28">
        <v>1</v>
      </c>
      <c r="AO12" s="16">
        <v>0</v>
      </c>
      <c r="AP12" s="28">
        <v>0</v>
      </c>
      <c r="AQ12" s="22">
        <f t="shared" si="2"/>
        <v>2</v>
      </c>
      <c r="AR12" s="28">
        <f t="shared" si="3"/>
        <v>1</v>
      </c>
      <c r="AS12" s="16">
        <v>0</v>
      </c>
      <c r="AT12" s="28">
        <v>0</v>
      </c>
      <c r="AU12" s="22">
        <f t="shared" si="4"/>
        <v>2</v>
      </c>
      <c r="AV12" s="28">
        <f t="shared" si="5"/>
        <v>1</v>
      </c>
      <c r="AW12" s="16">
        <v>0</v>
      </c>
      <c r="AX12" s="16">
        <v>1</v>
      </c>
      <c r="AY12" s="16">
        <v>0</v>
      </c>
      <c r="AZ12" s="16">
        <v>2</v>
      </c>
      <c r="BA12" s="22">
        <f t="shared" si="6"/>
        <v>3</v>
      </c>
      <c r="BB12" s="16">
        <v>0</v>
      </c>
      <c r="BC12" s="16">
        <v>0</v>
      </c>
      <c r="BD12" s="16">
        <v>0</v>
      </c>
      <c r="BE12" s="16">
        <v>0</v>
      </c>
      <c r="BF12" s="16">
        <v>3</v>
      </c>
      <c r="BG12" s="16">
        <v>0</v>
      </c>
      <c r="BH12" s="16">
        <v>0</v>
      </c>
      <c r="BI12" s="16">
        <v>1</v>
      </c>
      <c r="BJ12" s="16">
        <v>0</v>
      </c>
      <c r="BK12" s="16">
        <v>1</v>
      </c>
      <c r="BL12" s="16">
        <v>0</v>
      </c>
      <c r="BM12" s="16">
        <v>0</v>
      </c>
      <c r="BN12" s="16">
        <v>0</v>
      </c>
      <c r="BO12" s="16">
        <v>2</v>
      </c>
      <c r="BP12" s="16">
        <v>0</v>
      </c>
      <c r="BQ12" s="16">
        <v>1</v>
      </c>
      <c r="BR12" s="16">
        <v>0</v>
      </c>
      <c r="BS12" s="16">
        <v>1</v>
      </c>
      <c r="BT12" s="16">
        <v>3</v>
      </c>
      <c r="BU12" s="16">
        <v>1</v>
      </c>
      <c r="BV12" s="16">
        <v>0</v>
      </c>
      <c r="BW12" s="16">
        <v>1</v>
      </c>
      <c r="BX12" s="16">
        <v>0</v>
      </c>
      <c r="BY12" s="16">
        <v>1</v>
      </c>
      <c r="BZ12" s="16">
        <v>0</v>
      </c>
      <c r="CA12" s="16">
        <v>0</v>
      </c>
      <c r="CB12" s="16">
        <v>1</v>
      </c>
      <c r="CC12" s="16">
        <v>1</v>
      </c>
      <c r="CD12" s="16">
        <v>1</v>
      </c>
      <c r="CE12" s="16">
        <v>0.5</v>
      </c>
      <c r="CF12" s="16">
        <v>1</v>
      </c>
      <c r="CG12" s="16">
        <v>0</v>
      </c>
      <c r="CH12" s="16">
        <v>0.5</v>
      </c>
      <c r="CI12" s="16">
        <v>0</v>
      </c>
      <c r="CJ12" s="16">
        <v>0</v>
      </c>
      <c r="CK12" s="16">
        <v>0</v>
      </c>
      <c r="CL12" s="16">
        <v>0.2</v>
      </c>
      <c r="CM12" s="16">
        <v>0</v>
      </c>
      <c r="CN12" s="16">
        <v>0</v>
      </c>
      <c r="CO12" s="16">
        <v>0.3</v>
      </c>
      <c r="CP12" s="16">
        <v>1</v>
      </c>
      <c r="CQ12" s="16">
        <v>0.1</v>
      </c>
      <c r="CR12" s="16" t="s">
        <v>407</v>
      </c>
      <c r="CS12" s="16">
        <v>0</v>
      </c>
      <c r="CT12" s="16">
        <v>0</v>
      </c>
      <c r="CU12" s="16">
        <v>0</v>
      </c>
      <c r="CV12" s="16">
        <v>0.5</v>
      </c>
      <c r="CW12" s="16">
        <v>6.5</v>
      </c>
      <c r="CX12" s="16">
        <v>1</v>
      </c>
      <c r="CY12" s="28">
        <f t="shared" si="7"/>
        <v>3</v>
      </c>
      <c r="CZ12" s="28">
        <f t="shared" si="37"/>
        <v>7.6</v>
      </c>
      <c r="DA12" s="28">
        <f t="shared" si="9"/>
        <v>10.6</v>
      </c>
      <c r="DB12" s="28">
        <f t="shared" si="10"/>
        <v>11.6</v>
      </c>
      <c r="DC12" s="16">
        <v>1</v>
      </c>
      <c r="DD12" s="16">
        <v>3</v>
      </c>
      <c r="DE12" s="16" t="s">
        <v>408</v>
      </c>
      <c r="DF12" s="16">
        <v>0</v>
      </c>
      <c r="DG12" s="16">
        <v>0</v>
      </c>
      <c r="DH12" s="16"/>
      <c r="DI12" s="16" t="s">
        <v>409</v>
      </c>
      <c r="DJ12" s="16" t="s">
        <v>563</v>
      </c>
      <c r="DK12" s="16" t="s">
        <v>410</v>
      </c>
      <c r="DL12" s="16">
        <v>0</v>
      </c>
      <c r="DM12" s="16">
        <v>0</v>
      </c>
      <c r="DN12" s="16"/>
      <c r="DO12" s="16">
        <v>0</v>
      </c>
      <c r="DP12" s="16">
        <v>0</v>
      </c>
      <c r="DQ12" s="16"/>
      <c r="DR12" s="16">
        <v>0</v>
      </c>
      <c r="DS12" s="16">
        <v>0</v>
      </c>
      <c r="DT12" s="16">
        <v>1</v>
      </c>
      <c r="DU12" s="16">
        <v>4</v>
      </c>
      <c r="DV12" s="16">
        <v>0</v>
      </c>
      <c r="DW12" s="16">
        <v>0</v>
      </c>
      <c r="DX12" s="22">
        <f t="shared" si="11"/>
        <v>4</v>
      </c>
      <c r="DY12" s="22">
        <f t="shared" si="12"/>
        <v>0</v>
      </c>
      <c r="DZ12" s="22">
        <f t="shared" si="13"/>
        <v>1</v>
      </c>
      <c r="EA12" s="16">
        <v>0</v>
      </c>
      <c r="EB12" s="16">
        <v>0</v>
      </c>
      <c r="EC12" s="16">
        <v>0</v>
      </c>
      <c r="ED12" s="16">
        <v>2</v>
      </c>
      <c r="EE12" s="16">
        <v>0</v>
      </c>
      <c r="EF12" s="16">
        <v>0</v>
      </c>
      <c r="EG12" s="22">
        <f t="shared" si="14"/>
        <v>2</v>
      </c>
      <c r="EH12" s="22">
        <f t="shared" si="15"/>
        <v>0</v>
      </c>
      <c r="EI12" s="22">
        <f t="shared" si="16"/>
        <v>0</v>
      </c>
      <c r="EJ12" s="22">
        <f t="shared" si="17"/>
        <v>6</v>
      </c>
      <c r="EK12" s="22">
        <f t="shared" si="18"/>
        <v>0</v>
      </c>
      <c r="EL12" s="22">
        <f t="shared" si="19"/>
        <v>1</v>
      </c>
      <c r="EM12" s="16">
        <v>1</v>
      </c>
      <c r="EN12" s="16">
        <v>0</v>
      </c>
      <c r="EO12" s="16">
        <v>2</v>
      </c>
      <c r="EP12" s="16">
        <v>0</v>
      </c>
      <c r="EQ12" s="22">
        <f t="shared" si="20"/>
        <v>3</v>
      </c>
      <c r="ER12" s="22">
        <f t="shared" si="21"/>
        <v>0</v>
      </c>
      <c r="ES12" s="16">
        <v>1</v>
      </c>
      <c r="ET12" s="16">
        <v>0</v>
      </c>
      <c r="EU12" s="16">
        <v>1</v>
      </c>
      <c r="EV12" s="16">
        <v>0</v>
      </c>
      <c r="EW12" s="22">
        <f t="shared" si="22"/>
        <v>2</v>
      </c>
      <c r="EX12" s="22">
        <f t="shared" si="38"/>
        <v>0</v>
      </c>
      <c r="EY12" s="22">
        <f t="shared" si="23"/>
        <v>5</v>
      </c>
      <c r="EZ12" s="22">
        <f t="shared" si="24"/>
        <v>0</v>
      </c>
      <c r="FA12" s="16">
        <v>0</v>
      </c>
      <c r="FB12" s="16">
        <v>0</v>
      </c>
      <c r="FC12" s="22">
        <f t="shared" si="25"/>
        <v>0</v>
      </c>
      <c r="FD12" s="16">
        <v>0</v>
      </c>
      <c r="FE12" s="16">
        <v>4</v>
      </c>
      <c r="FF12" s="16">
        <v>0</v>
      </c>
      <c r="FG12" s="16">
        <v>0</v>
      </c>
      <c r="FH12" s="16">
        <v>0</v>
      </c>
      <c r="FI12" s="16">
        <v>0</v>
      </c>
      <c r="FJ12" s="16">
        <v>4</v>
      </c>
      <c r="FK12" s="16">
        <v>0</v>
      </c>
      <c r="FL12" s="16">
        <v>0</v>
      </c>
      <c r="FM12" s="16">
        <v>0</v>
      </c>
      <c r="FN12" s="16">
        <v>0</v>
      </c>
      <c r="FO12" s="16">
        <v>0</v>
      </c>
      <c r="FP12" s="16">
        <v>0</v>
      </c>
      <c r="FQ12" s="16">
        <v>0</v>
      </c>
      <c r="FR12" s="16">
        <v>7</v>
      </c>
      <c r="FS12" s="22">
        <f t="shared" si="26"/>
        <v>11</v>
      </c>
      <c r="FT12" s="16">
        <v>0</v>
      </c>
      <c r="FU12" s="16">
        <v>0</v>
      </c>
      <c r="FV12" s="16">
        <v>0</v>
      </c>
      <c r="FW12" s="16">
        <v>0</v>
      </c>
      <c r="FX12" s="16">
        <v>0</v>
      </c>
      <c r="FY12" s="16">
        <v>0</v>
      </c>
      <c r="FZ12" s="16">
        <v>0</v>
      </c>
      <c r="GA12" s="16">
        <v>0</v>
      </c>
      <c r="GB12" s="16">
        <v>0</v>
      </c>
      <c r="GC12" s="16">
        <v>0</v>
      </c>
      <c r="GD12" s="16">
        <v>0</v>
      </c>
      <c r="GE12" s="16">
        <v>0</v>
      </c>
      <c r="GF12" s="16">
        <v>0</v>
      </c>
      <c r="GG12" s="16">
        <v>0</v>
      </c>
      <c r="GH12" s="16">
        <v>0</v>
      </c>
      <c r="GI12" s="16">
        <v>0</v>
      </c>
      <c r="GJ12" s="16">
        <v>0</v>
      </c>
      <c r="GK12" s="16">
        <v>0</v>
      </c>
      <c r="GL12" s="16">
        <v>0</v>
      </c>
      <c r="GM12" s="16">
        <v>0</v>
      </c>
      <c r="GN12" s="16">
        <v>0</v>
      </c>
      <c r="GO12" s="16">
        <v>0</v>
      </c>
      <c r="GP12" s="16">
        <v>0</v>
      </c>
      <c r="GQ12" s="16">
        <v>0</v>
      </c>
      <c r="GR12" s="16">
        <v>0</v>
      </c>
      <c r="GS12" s="16">
        <v>0</v>
      </c>
      <c r="GT12" s="16">
        <v>0</v>
      </c>
      <c r="GU12" s="16">
        <v>0</v>
      </c>
      <c r="GV12" s="16">
        <v>0</v>
      </c>
      <c r="GW12" s="16">
        <v>0</v>
      </c>
      <c r="GX12" s="16">
        <v>2</v>
      </c>
      <c r="GY12" s="16" t="s">
        <v>411</v>
      </c>
      <c r="GZ12" s="16">
        <v>0</v>
      </c>
      <c r="HA12" s="16">
        <v>2</v>
      </c>
      <c r="HB12" s="16" t="s">
        <v>412</v>
      </c>
      <c r="HC12" s="16" t="s">
        <v>413</v>
      </c>
      <c r="HD12" s="16">
        <v>0</v>
      </c>
      <c r="HE12" s="16">
        <v>1</v>
      </c>
      <c r="HF12" s="16">
        <v>1</v>
      </c>
      <c r="HG12" s="16">
        <v>0</v>
      </c>
      <c r="HH12" s="16">
        <v>0</v>
      </c>
      <c r="HI12" s="16">
        <v>0</v>
      </c>
      <c r="HJ12" s="16">
        <v>1</v>
      </c>
      <c r="HK12" s="16">
        <v>0</v>
      </c>
      <c r="HL12" s="16">
        <v>0</v>
      </c>
      <c r="HM12" s="16" t="s">
        <v>228</v>
      </c>
      <c r="HN12" s="16">
        <v>1</v>
      </c>
      <c r="HO12" s="16">
        <v>0</v>
      </c>
      <c r="HP12" s="16">
        <v>0</v>
      </c>
      <c r="HQ12" s="16">
        <v>0</v>
      </c>
      <c r="HR12" s="16">
        <v>2</v>
      </c>
      <c r="HS12" s="16"/>
      <c r="HT12" s="16">
        <v>1</v>
      </c>
      <c r="HU12" s="16">
        <v>0</v>
      </c>
      <c r="HV12" s="16">
        <v>0</v>
      </c>
      <c r="HW12" s="16">
        <v>0</v>
      </c>
      <c r="HX12" s="16">
        <v>0</v>
      </c>
      <c r="HY12" s="16">
        <v>0</v>
      </c>
      <c r="HZ12" s="16">
        <v>0</v>
      </c>
      <c r="IA12" s="16">
        <v>0</v>
      </c>
      <c r="IB12" s="16">
        <v>0</v>
      </c>
      <c r="IC12" s="16">
        <v>0</v>
      </c>
      <c r="ID12" s="16" t="s">
        <v>215</v>
      </c>
      <c r="IE12" s="16">
        <v>0</v>
      </c>
      <c r="IF12" s="16" t="s">
        <v>215</v>
      </c>
      <c r="IG12" s="16">
        <v>0</v>
      </c>
      <c r="IH12" s="16">
        <v>0</v>
      </c>
      <c r="II12" s="16">
        <v>0</v>
      </c>
      <c r="IJ12" s="16">
        <v>76461</v>
      </c>
      <c r="IK12" s="16">
        <v>231.13</v>
      </c>
      <c r="IL12" s="25">
        <v>67518</v>
      </c>
      <c r="IM12" s="16">
        <v>86.94</v>
      </c>
      <c r="IN12" s="16">
        <v>1</v>
      </c>
      <c r="IO12" s="16">
        <v>1</v>
      </c>
      <c r="IP12" s="16">
        <v>15</v>
      </c>
      <c r="IQ12" s="16">
        <v>6</v>
      </c>
      <c r="IR12" s="16">
        <v>7</v>
      </c>
      <c r="IS12" s="16">
        <v>13</v>
      </c>
      <c r="IT12" s="16">
        <v>0</v>
      </c>
      <c r="IU12" s="16">
        <v>0.4</v>
      </c>
      <c r="IV12" s="16">
        <v>0.19</v>
      </c>
      <c r="IW12" s="16">
        <v>0.87</v>
      </c>
      <c r="IX12" s="16">
        <v>0.89</v>
      </c>
      <c r="IY12" s="48">
        <v>76314</v>
      </c>
      <c r="IZ12" s="7">
        <v>231.10924399999999</v>
      </c>
      <c r="JA12" s="48">
        <v>67466</v>
      </c>
      <c r="JB12" s="7">
        <v>86.941203000000002</v>
      </c>
      <c r="JC12" s="48">
        <v>1</v>
      </c>
      <c r="JD12" s="48">
        <v>1</v>
      </c>
      <c r="JE12" s="48">
        <v>15</v>
      </c>
      <c r="JF12" s="48">
        <v>6</v>
      </c>
      <c r="JG12" s="48">
        <v>7</v>
      </c>
      <c r="JH12" s="48">
        <v>13</v>
      </c>
      <c r="JI12" s="48">
        <v>0</v>
      </c>
      <c r="JJ12" s="48">
        <v>40</v>
      </c>
      <c r="JK12" s="48">
        <v>20.778441904297001</v>
      </c>
      <c r="JL12" s="48">
        <v>86.666666666666671</v>
      </c>
      <c r="JM12" s="48">
        <v>89.52073764734395</v>
      </c>
      <c r="JN12" s="36">
        <f t="shared" si="27"/>
        <v>11</v>
      </c>
      <c r="JO12" s="31">
        <v>-1</v>
      </c>
      <c r="JP12" s="38">
        <v>3</v>
      </c>
      <c r="JQ12" s="35">
        <f t="shared" si="29"/>
        <v>4</v>
      </c>
      <c r="JR12" s="37">
        <f t="shared" si="30"/>
        <v>1</v>
      </c>
      <c r="JS12" s="39">
        <f t="shared" si="31"/>
        <v>13</v>
      </c>
      <c r="JT12" s="41">
        <v>89.52073764734395</v>
      </c>
      <c r="JU12" s="41">
        <f t="shared" si="32"/>
        <v>89.52073764734395</v>
      </c>
      <c r="JV12" s="43">
        <f t="shared" si="33"/>
        <v>0</v>
      </c>
      <c r="JW12" s="39">
        <f t="shared" si="34"/>
        <v>15</v>
      </c>
      <c r="JX12" s="38">
        <v>4</v>
      </c>
      <c r="JY12" s="38">
        <v>2</v>
      </c>
      <c r="JZ12" s="54">
        <f t="shared" si="35"/>
        <v>11</v>
      </c>
      <c r="KA12" s="38">
        <f t="shared" si="36"/>
        <v>0</v>
      </c>
      <c r="KB12" s="53">
        <f t="shared" si="40"/>
        <v>0</v>
      </c>
    </row>
    <row r="13" spans="1:288" s="8" customFormat="1" ht="63.75" x14ac:dyDescent="0.25">
      <c r="A13" s="4">
        <v>4210</v>
      </c>
      <c r="B13" s="16" t="s">
        <v>241</v>
      </c>
      <c r="C13" s="16" t="s">
        <v>414</v>
      </c>
      <c r="D13" s="16" t="s">
        <v>415</v>
      </c>
      <c r="E13" s="21">
        <v>615</v>
      </c>
      <c r="F13" s="16" t="s">
        <v>416</v>
      </c>
      <c r="G13" s="16">
        <v>44117</v>
      </c>
      <c r="H13" s="16" t="s">
        <v>417</v>
      </c>
      <c r="I13" s="16" t="s">
        <v>418</v>
      </c>
      <c r="J13" s="16" t="s">
        <v>419</v>
      </c>
      <c r="K13" s="16" t="s">
        <v>420</v>
      </c>
      <c r="L13" s="16" t="s">
        <v>249</v>
      </c>
      <c r="M13" s="16" t="s">
        <v>217</v>
      </c>
      <c r="N13" s="16">
        <v>415237548</v>
      </c>
      <c r="O13" s="16" t="s">
        <v>421</v>
      </c>
      <c r="P13" s="23" t="s">
        <v>220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 t="s">
        <v>422</v>
      </c>
      <c r="AC13" s="16" t="s">
        <v>223</v>
      </c>
      <c r="AD13" s="16"/>
      <c r="AE13" s="16">
        <v>415237538</v>
      </c>
      <c r="AF13" s="16" t="s">
        <v>423</v>
      </c>
      <c r="AG13" s="28" t="s">
        <v>597</v>
      </c>
      <c r="AH13" s="16">
        <v>1</v>
      </c>
      <c r="AI13" s="16">
        <v>1</v>
      </c>
      <c r="AJ13" s="22">
        <f t="shared" si="0"/>
        <v>2</v>
      </c>
      <c r="AK13" s="16">
        <v>0</v>
      </c>
      <c r="AL13" s="22">
        <f t="shared" si="1"/>
        <v>2</v>
      </c>
      <c r="AM13" s="16">
        <v>1</v>
      </c>
      <c r="AN13" s="28">
        <v>1</v>
      </c>
      <c r="AO13" s="16">
        <v>1</v>
      </c>
      <c r="AP13" s="16">
        <v>0.5</v>
      </c>
      <c r="AQ13" s="22">
        <f t="shared" si="2"/>
        <v>2</v>
      </c>
      <c r="AR13" s="28">
        <f t="shared" si="3"/>
        <v>1.5</v>
      </c>
      <c r="AS13" s="16">
        <v>0</v>
      </c>
      <c r="AT13" s="16">
        <v>0</v>
      </c>
      <c r="AU13" s="22">
        <f t="shared" si="4"/>
        <v>2</v>
      </c>
      <c r="AV13" s="28">
        <f t="shared" si="5"/>
        <v>1.5</v>
      </c>
      <c r="AW13" s="16">
        <v>0</v>
      </c>
      <c r="AX13" s="16">
        <v>0</v>
      </c>
      <c r="AY13" s="16">
        <v>1</v>
      </c>
      <c r="AZ13" s="16">
        <v>0</v>
      </c>
      <c r="BA13" s="22">
        <f t="shared" si="6"/>
        <v>1</v>
      </c>
      <c r="BB13" s="16">
        <v>0</v>
      </c>
      <c r="BC13" s="16">
        <v>2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1</v>
      </c>
      <c r="BJ13" s="16">
        <v>0</v>
      </c>
      <c r="BK13" s="16">
        <v>1</v>
      </c>
      <c r="BL13" s="16">
        <v>0</v>
      </c>
      <c r="BM13" s="16">
        <v>0</v>
      </c>
      <c r="BN13" s="16">
        <v>2</v>
      </c>
      <c r="BO13" s="16">
        <v>0</v>
      </c>
      <c r="BP13" s="16">
        <v>0</v>
      </c>
      <c r="BQ13" s="16">
        <v>0</v>
      </c>
      <c r="BR13" s="16">
        <v>1</v>
      </c>
      <c r="BS13" s="16">
        <v>0</v>
      </c>
      <c r="BT13" s="16">
        <v>2</v>
      </c>
      <c r="BU13" s="16">
        <v>0</v>
      </c>
      <c r="BV13" s="16">
        <v>0</v>
      </c>
      <c r="BW13" s="16">
        <v>0</v>
      </c>
      <c r="BX13" s="16">
        <v>1</v>
      </c>
      <c r="BY13" s="16">
        <v>0</v>
      </c>
      <c r="BZ13" s="16">
        <v>0</v>
      </c>
      <c r="CA13" s="16">
        <v>0.5</v>
      </c>
      <c r="CB13" s="16">
        <v>1</v>
      </c>
      <c r="CC13" s="16">
        <v>0</v>
      </c>
      <c r="CD13" s="16">
        <v>1</v>
      </c>
      <c r="CE13" s="16">
        <v>1</v>
      </c>
      <c r="CF13" s="16">
        <v>1</v>
      </c>
      <c r="CG13" s="16">
        <v>1</v>
      </c>
      <c r="CH13" s="16">
        <v>1</v>
      </c>
      <c r="CI13" s="16">
        <v>1</v>
      </c>
      <c r="CJ13" s="16">
        <v>0.5</v>
      </c>
      <c r="CK13" s="16" t="s">
        <v>424</v>
      </c>
      <c r="CL13" s="16">
        <v>0</v>
      </c>
      <c r="CM13" s="16">
        <v>0</v>
      </c>
      <c r="CN13" s="16">
        <v>0</v>
      </c>
      <c r="CO13" s="16">
        <v>0.1</v>
      </c>
      <c r="CP13" s="16">
        <v>0.5</v>
      </c>
      <c r="CQ13" s="16">
        <v>0</v>
      </c>
      <c r="CR13" s="16">
        <v>0</v>
      </c>
      <c r="CS13" s="16">
        <v>0</v>
      </c>
      <c r="CT13" s="16">
        <v>0</v>
      </c>
      <c r="CU13" s="16">
        <v>0</v>
      </c>
      <c r="CV13" s="16">
        <v>1</v>
      </c>
      <c r="CW13" s="16">
        <v>0</v>
      </c>
      <c r="CX13" s="16">
        <v>0</v>
      </c>
      <c r="CY13" s="28">
        <f t="shared" si="7"/>
        <v>6.6</v>
      </c>
      <c r="CZ13" s="22">
        <f t="shared" si="37"/>
        <v>0.5</v>
      </c>
      <c r="DA13" s="28">
        <f t="shared" si="9"/>
        <v>7.1</v>
      </c>
      <c r="DB13" s="28">
        <f t="shared" si="10"/>
        <v>7.1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 t="s">
        <v>425</v>
      </c>
      <c r="DJ13" s="16" t="s">
        <v>563</v>
      </c>
      <c r="DK13" s="16" t="s">
        <v>225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16">
        <v>0</v>
      </c>
      <c r="DS13" s="16">
        <v>0</v>
      </c>
      <c r="DT13" s="16">
        <v>0</v>
      </c>
      <c r="DU13" s="16">
        <v>1</v>
      </c>
      <c r="DV13" s="16">
        <v>0</v>
      </c>
      <c r="DW13" s="16">
        <v>0</v>
      </c>
      <c r="DX13" s="22">
        <f t="shared" si="11"/>
        <v>1</v>
      </c>
      <c r="DY13" s="22">
        <f t="shared" si="12"/>
        <v>0</v>
      </c>
      <c r="DZ13" s="22">
        <f t="shared" si="13"/>
        <v>0</v>
      </c>
      <c r="EA13" s="16">
        <v>1</v>
      </c>
      <c r="EB13" s="16">
        <v>0</v>
      </c>
      <c r="EC13" s="16">
        <v>0</v>
      </c>
      <c r="ED13" s="16">
        <v>7</v>
      </c>
      <c r="EE13" s="16">
        <v>0</v>
      </c>
      <c r="EF13" s="16">
        <v>0</v>
      </c>
      <c r="EG13" s="22">
        <f t="shared" si="14"/>
        <v>8</v>
      </c>
      <c r="EH13" s="22">
        <f t="shared" si="15"/>
        <v>0</v>
      </c>
      <c r="EI13" s="22">
        <f t="shared" si="16"/>
        <v>0</v>
      </c>
      <c r="EJ13" s="22">
        <f t="shared" si="17"/>
        <v>9</v>
      </c>
      <c r="EK13" s="22">
        <f t="shared" si="18"/>
        <v>0</v>
      </c>
      <c r="EL13" s="22">
        <f t="shared" si="19"/>
        <v>0</v>
      </c>
      <c r="EM13" s="16">
        <v>1</v>
      </c>
      <c r="EN13" s="16">
        <v>0</v>
      </c>
      <c r="EO13" s="16">
        <v>0</v>
      </c>
      <c r="EP13" s="16">
        <v>0</v>
      </c>
      <c r="EQ13" s="22">
        <f t="shared" si="20"/>
        <v>1</v>
      </c>
      <c r="ER13" s="22">
        <f t="shared" si="21"/>
        <v>0</v>
      </c>
      <c r="ES13" s="16">
        <v>0</v>
      </c>
      <c r="ET13" s="16">
        <v>0</v>
      </c>
      <c r="EU13" s="16">
        <v>0</v>
      </c>
      <c r="EV13" s="16">
        <v>0</v>
      </c>
      <c r="EW13" s="22">
        <f t="shared" si="22"/>
        <v>0</v>
      </c>
      <c r="EX13" s="22">
        <f t="shared" si="38"/>
        <v>0</v>
      </c>
      <c r="EY13" s="22">
        <f t="shared" si="23"/>
        <v>1</v>
      </c>
      <c r="EZ13" s="22">
        <f t="shared" si="24"/>
        <v>0</v>
      </c>
      <c r="FA13" s="16">
        <v>0</v>
      </c>
      <c r="FB13" s="16">
        <v>0</v>
      </c>
      <c r="FC13" s="22">
        <f t="shared" si="25"/>
        <v>0</v>
      </c>
      <c r="FD13" s="16">
        <v>2</v>
      </c>
      <c r="FE13" s="16">
        <v>0</v>
      </c>
      <c r="FF13" s="16">
        <v>0</v>
      </c>
      <c r="FG13" s="16">
        <v>0</v>
      </c>
      <c r="FH13" s="16">
        <v>0</v>
      </c>
      <c r="FI13" s="16">
        <v>0</v>
      </c>
      <c r="FJ13" s="16">
        <v>4</v>
      </c>
      <c r="FK13" s="16">
        <v>0</v>
      </c>
      <c r="FL13" s="16">
        <v>0</v>
      </c>
      <c r="FM13" s="16">
        <v>0</v>
      </c>
      <c r="FN13" s="16">
        <v>0</v>
      </c>
      <c r="FO13" s="16">
        <v>0</v>
      </c>
      <c r="FP13" s="16">
        <v>0</v>
      </c>
      <c r="FQ13" s="16">
        <v>5</v>
      </c>
      <c r="FR13" s="16">
        <v>0</v>
      </c>
      <c r="FS13" s="22">
        <f t="shared" si="26"/>
        <v>10</v>
      </c>
      <c r="FT13" s="16">
        <v>0</v>
      </c>
      <c r="FU13" s="16">
        <v>0</v>
      </c>
      <c r="FV13" s="16">
        <v>0</v>
      </c>
      <c r="FW13" s="16">
        <v>0</v>
      </c>
      <c r="FX13" s="16">
        <v>0</v>
      </c>
      <c r="FY13" s="16">
        <v>0</v>
      </c>
      <c r="FZ13" s="16">
        <v>0</v>
      </c>
      <c r="GA13" s="16">
        <v>0</v>
      </c>
      <c r="GB13" s="16">
        <v>0</v>
      </c>
      <c r="GC13" s="16">
        <v>0</v>
      </c>
      <c r="GD13" s="16">
        <v>0</v>
      </c>
      <c r="GE13" s="16">
        <v>0</v>
      </c>
      <c r="GF13" s="16">
        <v>0</v>
      </c>
      <c r="GG13" s="16">
        <v>0</v>
      </c>
      <c r="GH13" s="16">
        <v>0</v>
      </c>
      <c r="GI13" s="16">
        <v>0</v>
      </c>
      <c r="GJ13" s="16">
        <v>0</v>
      </c>
      <c r="GK13" s="16">
        <v>0</v>
      </c>
      <c r="GL13" s="16">
        <v>0</v>
      </c>
      <c r="GM13" s="16">
        <v>0</v>
      </c>
      <c r="GN13" s="16">
        <v>0</v>
      </c>
      <c r="GO13" s="16">
        <v>0</v>
      </c>
      <c r="GP13" s="16">
        <v>0</v>
      </c>
      <c r="GQ13" s="16">
        <v>0</v>
      </c>
      <c r="GR13" s="16">
        <v>0</v>
      </c>
      <c r="GS13" s="16">
        <v>0</v>
      </c>
      <c r="GT13" s="16">
        <v>0</v>
      </c>
      <c r="GU13" s="16">
        <v>0</v>
      </c>
      <c r="GV13" s="16">
        <v>0</v>
      </c>
      <c r="GW13" s="16">
        <v>0</v>
      </c>
      <c r="GX13" s="16">
        <v>2</v>
      </c>
      <c r="GY13" s="16" t="s">
        <v>426</v>
      </c>
      <c r="GZ13" s="16">
        <v>0</v>
      </c>
      <c r="HA13" s="16">
        <v>3</v>
      </c>
      <c r="HB13" s="16" t="s">
        <v>427</v>
      </c>
      <c r="HC13" s="16" t="s">
        <v>428</v>
      </c>
      <c r="HD13" s="16" t="s">
        <v>429</v>
      </c>
      <c r="HE13" s="16">
        <v>1</v>
      </c>
      <c r="HF13" s="16">
        <v>1</v>
      </c>
      <c r="HG13" s="16">
        <v>1</v>
      </c>
      <c r="HH13" s="16">
        <v>0</v>
      </c>
      <c r="HI13" s="16">
        <v>0</v>
      </c>
      <c r="HJ13" s="16">
        <v>3</v>
      </c>
      <c r="HK13" s="16" t="s">
        <v>430</v>
      </c>
      <c r="HL13" s="16" t="s">
        <v>431</v>
      </c>
      <c r="HM13" s="16" t="s">
        <v>432</v>
      </c>
      <c r="HN13" s="16">
        <v>2</v>
      </c>
      <c r="HO13" s="16" t="s">
        <v>433</v>
      </c>
      <c r="HP13" s="16">
        <v>1</v>
      </c>
      <c r="HQ13" s="16" t="s">
        <v>434</v>
      </c>
      <c r="HR13" s="16">
        <v>2</v>
      </c>
      <c r="HS13" s="16" t="s">
        <v>435</v>
      </c>
      <c r="HT13" s="16">
        <v>0</v>
      </c>
      <c r="HU13" s="16">
        <v>0</v>
      </c>
      <c r="HV13" s="16">
        <v>0</v>
      </c>
      <c r="HW13" s="16">
        <v>0</v>
      </c>
      <c r="HX13" s="16">
        <v>0</v>
      </c>
      <c r="HY13" s="16">
        <v>1</v>
      </c>
      <c r="HZ13" s="16">
        <v>0</v>
      </c>
      <c r="IA13" s="16">
        <v>0</v>
      </c>
      <c r="IB13" s="16">
        <v>0</v>
      </c>
      <c r="IC13" s="16">
        <v>0</v>
      </c>
      <c r="ID13" s="16">
        <v>2</v>
      </c>
      <c r="IE13" s="16">
        <v>0</v>
      </c>
      <c r="IF13" s="16">
        <v>0</v>
      </c>
      <c r="IG13" s="16">
        <v>0</v>
      </c>
      <c r="IH13" s="16" t="s">
        <v>436</v>
      </c>
      <c r="II13" s="16">
        <v>0</v>
      </c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48">
        <v>16086</v>
      </c>
      <c r="IZ13" s="7">
        <v>337.65688499999999</v>
      </c>
      <c r="JA13" s="48">
        <v>6399</v>
      </c>
      <c r="JB13" s="7">
        <v>60.153255999999999</v>
      </c>
      <c r="JC13" s="48">
        <v>1</v>
      </c>
      <c r="JD13" s="48">
        <v>1</v>
      </c>
      <c r="JE13" s="48">
        <v>11</v>
      </c>
      <c r="JF13" s="48">
        <v>2</v>
      </c>
      <c r="JG13" s="48">
        <v>8</v>
      </c>
      <c r="JH13" s="48">
        <v>10</v>
      </c>
      <c r="JI13" s="48">
        <v>0</v>
      </c>
      <c r="JJ13" s="48">
        <v>18.181818181818183</v>
      </c>
      <c r="JK13" s="48">
        <v>21.505854974643864</v>
      </c>
      <c r="JL13" s="48">
        <v>90.909090909090907</v>
      </c>
      <c r="JM13" s="48">
        <v>98.348831240328494</v>
      </c>
      <c r="JN13" s="36">
        <f t="shared" si="27"/>
        <v>10</v>
      </c>
      <c r="JO13" s="32">
        <f>EL13/CG13</f>
        <v>0</v>
      </c>
      <c r="JP13" s="38">
        <v>2</v>
      </c>
      <c r="JQ13" s="35">
        <f t="shared" si="29"/>
        <v>2</v>
      </c>
      <c r="JR13" s="37">
        <f t="shared" si="30"/>
        <v>0</v>
      </c>
      <c r="JS13" s="39">
        <f t="shared" si="31"/>
        <v>10</v>
      </c>
      <c r="JT13" s="41">
        <v>98.348831240328494</v>
      </c>
      <c r="JU13" s="41">
        <f t="shared" si="32"/>
        <v>98.348831240328494</v>
      </c>
      <c r="JV13" s="43">
        <f t="shared" si="33"/>
        <v>0</v>
      </c>
      <c r="JW13" s="39">
        <f t="shared" si="34"/>
        <v>11</v>
      </c>
      <c r="JX13" s="40">
        <v>5</v>
      </c>
      <c r="JY13" s="38">
        <v>2</v>
      </c>
      <c r="JZ13" s="54">
        <f t="shared" si="35"/>
        <v>6.666666666666667</v>
      </c>
      <c r="KA13" s="38">
        <f t="shared" si="36"/>
        <v>0</v>
      </c>
      <c r="KB13" s="53">
        <f t="shared" si="40"/>
        <v>0</v>
      </c>
    </row>
    <row r="14" spans="1:288" s="8" customFormat="1" ht="76.5" x14ac:dyDescent="0.25">
      <c r="A14" s="4">
        <v>4211</v>
      </c>
      <c r="B14" s="16" t="s">
        <v>241</v>
      </c>
      <c r="C14" s="16" t="s">
        <v>437</v>
      </c>
      <c r="D14" s="16" t="s">
        <v>221</v>
      </c>
      <c r="E14" s="21">
        <v>21</v>
      </c>
      <c r="F14" s="16" t="s">
        <v>438</v>
      </c>
      <c r="G14" s="16">
        <v>41301</v>
      </c>
      <c r="H14" s="16" t="s">
        <v>439</v>
      </c>
      <c r="I14" s="16" t="s">
        <v>440</v>
      </c>
      <c r="J14" s="16" t="s">
        <v>441</v>
      </c>
      <c r="K14" s="16" t="s">
        <v>442</v>
      </c>
      <c r="L14" s="16" t="s">
        <v>443</v>
      </c>
      <c r="M14" s="16" t="s">
        <v>208</v>
      </c>
      <c r="N14" s="16">
        <v>416850126</v>
      </c>
      <c r="O14" s="16" t="s">
        <v>444</v>
      </c>
      <c r="P14" s="16" t="s">
        <v>445</v>
      </c>
      <c r="Q14" s="16" t="s">
        <v>446</v>
      </c>
      <c r="R14" s="16" t="s">
        <v>447</v>
      </c>
      <c r="S14" s="16" t="s">
        <v>208</v>
      </c>
      <c r="T14" s="16">
        <v>416850144</v>
      </c>
      <c r="U14" s="16" t="s">
        <v>448</v>
      </c>
      <c r="V14" s="16"/>
      <c r="W14" s="16"/>
      <c r="X14" s="16"/>
      <c r="Y14" s="16"/>
      <c r="Z14" s="16"/>
      <c r="AA14" s="16"/>
      <c r="AB14" s="16" t="s">
        <v>449</v>
      </c>
      <c r="AC14" s="16" t="s">
        <v>209</v>
      </c>
      <c r="AD14" s="16" t="s">
        <v>208</v>
      </c>
      <c r="AE14" s="16">
        <v>416850119</v>
      </c>
      <c r="AF14" s="16" t="s">
        <v>450</v>
      </c>
      <c r="AG14" s="28" t="s">
        <v>597</v>
      </c>
      <c r="AH14" s="16">
        <v>2</v>
      </c>
      <c r="AI14" s="16">
        <v>1</v>
      </c>
      <c r="AJ14" s="22">
        <f t="shared" si="0"/>
        <v>3</v>
      </c>
      <c r="AK14" s="16">
        <v>0</v>
      </c>
      <c r="AL14" s="22">
        <f t="shared" si="1"/>
        <v>3</v>
      </c>
      <c r="AM14" s="16">
        <v>2</v>
      </c>
      <c r="AN14" s="28">
        <v>2</v>
      </c>
      <c r="AO14" s="16">
        <v>1</v>
      </c>
      <c r="AP14" s="16">
        <v>1</v>
      </c>
      <c r="AQ14" s="22">
        <f t="shared" si="2"/>
        <v>3</v>
      </c>
      <c r="AR14" s="28">
        <f t="shared" si="3"/>
        <v>3</v>
      </c>
      <c r="AS14" s="16">
        <v>0</v>
      </c>
      <c r="AT14" s="16">
        <v>0</v>
      </c>
      <c r="AU14" s="22">
        <f t="shared" si="4"/>
        <v>3</v>
      </c>
      <c r="AV14" s="28">
        <f t="shared" si="5"/>
        <v>3</v>
      </c>
      <c r="AW14" s="16">
        <v>0</v>
      </c>
      <c r="AX14" s="16">
        <v>0</v>
      </c>
      <c r="AY14" s="16">
        <v>1</v>
      </c>
      <c r="AZ14" s="16">
        <v>1</v>
      </c>
      <c r="BA14" s="22">
        <f t="shared" si="6"/>
        <v>2</v>
      </c>
      <c r="BB14" s="16">
        <v>0</v>
      </c>
      <c r="BC14" s="16">
        <v>1</v>
      </c>
      <c r="BD14" s="16">
        <v>0</v>
      </c>
      <c r="BE14" s="16">
        <v>0</v>
      </c>
      <c r="BF14" s="16">
        <v>2</v>
      </c>
      <c r="BG14" s="16">
        <v>0</v>
      </c>
      <c r="BH14" s="16">
        <v>0</v>
      </c>
      <c r="BI14" s="16">
        <v>2</v>
      </c>
      <c r="BJ14" s="16">
        <v>1</v>
      </c>
      <c r="BK14" s="16">
        <v>0</v>
      </c>
      <c r="BL14" s="16">
        <v>0</v>
      </c>
      <c r="BM14" s="16">
        <v>0</v>
      </c>
      <c r="BN14" s="16">
        <v>1</v>
      </c>
      <c r="BO14" s="16">
        <v>1</v>
      </c>
      <c r="BP14" s="16">
        <v>1</v>
      </c>
      <c r="BQ14" s="16">
        <v>0</v>
      </c>
      <c r="BR14" s="16">
        <v>1</v>
      </c>
      <c r="BS14" s="16">
        <v>0</v>
      </c>
      <c r="BT14" s="16">
        <v>1</v>
      </c>
      <c r="BU14" s="16">
        <v>1</v>
      </c>
      <c r="BV14" s="16">
        <v>0</v>
      </c>
      <c r="BW14" s="16">
        <v>0</v>
      </c>
      <c r="BX14" s="16">
        <v>1</v>
      </c>
      <c r="BY14" s="16">
        <v>1</v>
      </c>
      <c r="BZ14" s="16">
        <v>0</v>
      </c>
      <c r="CA14" s="16">
        <v>1</v>
      </c>
      <c r="CB14" s="16">
        <v>1</v>
      </c>
      <c r="CC14" s="16">
        <v>0</v>
      </c>
      <c r="CD14" s="16">
        <v>1</v>
      </c>
      <c r="CE14" s="16">
        <v>1</v>
      </c>
      <c r="CF14" s="16">
        <v>2</v>
      </c>
      <c r="CG14" s="16">
        <v>2</v>
      </c>
      <c r="CH14" s="16">
        <v>1</v>
      </c>
      <c r="CI14" s="16">
        <v>1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1</v>
      </c>
      <c r="CP14" s="16">
        <v>1</v>
      </c>
      <c r="CQ14" s="16">
        <v>0</v>
      </c>
      <c r="CR14" s="16"/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28">
        <f t="shared" si="7"/>
        <v>8</v>
      </c>
      <c r="CZ14" s="22">
        <f t="shared" si="37"/>
        <v>1</v>
      </c>
      <c r="DA14" s="28">
        <f t="shared" si="9"/>
        <v>9</v>
      </c>
      <c r="DB14" s="28">
        <f t="shared" si="10"/>
        <v>9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/>
      <c r="DI14" s="16" t="s">
        <v>451</v>
      </c>
      <c r="DJ14" s="16" t="s">
        <v>563</v>
      </c>
      <c r="DK14" s="16"/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/>
      <c r="DR14" s="16">
        <v>0</v>
      </c>
      <c r="DS14" s="16">
        <v>0</v>
      </c>
      <c r="DT14" s="16">
        <v>1</v>
      </c>
      <c r="DU14" s="16">
        <v>3</v>
      </c>
      <c r="DV14" s="16">
        <v>0</v>
      </c>
      <c r="DW14" s="16">
        <v>2</v>
      </c>
      <c r="DX14" s="22">
        <f t="shared" si="11"/>
        <v>3</v>
      </c>
      <c r="DY14" s="22">
        <f t="shared" si="12"/>
        <v>0</v>
      </c>
      <c r="DZ14" s="22">
        <f t="shared" si="13"/>
        <v>3</v>
      </c>
      <c r="EA14" s="16">
        <v>0</v>
      </c>
      <c r="EB14" s="16">
        <v>0</v>
      </c>
      <c r="EC14" s="16">
        <v>0</v>
      </c>
      <c r="ED14" s="16">
        <v>12</v>
      </c>
      <c r="EE14" s="16">
        <v>0</v>
      </c>
      <c r="EF14" s="16">
        <v>0</v>
      </c>
      <c r="EG14" s="22">
        <f t="shared" si="14"/>
        <v>12</v>
      </c>
      <c r="EH14" s="22">
        <f t="shared" si="15"/>
        <v>0</v>
      </c>
      <c r="EI14" s="22">
        <f t="shared" si="16"/>
        <v>0</v>
      </c>
      <c r="EJ14" s="22">
        <f t="shared" si="17"/>
        <v>15</v>
      </c>
      <c r="EK14" s="22">
        <f t="shared" si="18"/>
        <v>0</v>
      </c>
      <c r="EL14" s="22">
        <f t="shared" si="19"/>
        <v>3</v>
      </c>
      <c r="EM14" s="16">
        <v>1</v>
      </c>
      <c r="EN14" s="16">
        <v>0</v>
      </c>
      <c r="EO14" s="16">
        <v>2</v>
      </c>
      <c r="EP14" s="16">
        <v>0</v>
      </c>
      <c r="EQ14" s="22">
        <f t="shared" si="20"/>
        <v>3</v>
      </c>
      <c r="ER14" s="22">
        <f t="shared" si="21"/>
        <v>0</v>
      </c>
      <c r="ES14" s="16">
        <v>2</v>
      </c>
      <c r="ET14" s="16">
        <v>0</v>
      </c>
      <c r="EU14" s="16">
        <v>1</v>
      </c>
      <c r="EV14" s="16">
        <v>0</v>
      </c>
      <c r="EW14" s="22">
        <f t="shared" si="22"/>
        <v>3</v>
      </c>
      <c r="EX14" s="22">
        <f t="shared" si="38"/>
        <v>0</v>
      </c>
      <c r="EY14" s="22">
        <f t="shared" si="23"/>
        <v>6</v>
      </c>
      <c r="EZ14" s="22">
        <f t="shared" si="24"/>
        <v>0</v>
      </c>
      <c r="FA14" s="16">
        <v>0</v>
      </c>
      <c r="FB14" s="16">
        <v>0</v>
      </c>
      <c r="FC14" s="22">
        <f t="shared" si="25"/>
        <v>0</v>
      </c>
      <c r="FD14" s="16">
        <v>2</v>
      </c>
      <c r="FE14" s="16">
        <v>4</v>
      </c>
      <c r="FF14" s="16">
        <v>0</v>
      </c>
      <c r="FG14" s="16">
        <v>0</v>
      </c>
      <c r="FH14" s="16">
        <v>3</v>
      </c>
      <c r="FI14" s="16">
        <v>0</v>
      </c>
      <c r="FJ14" s="16">
        <v>3</v>
      </c>
      <c r="FK14" s="16">
        <v>3</v>
      </c>
      <c r="FL14" s="16">
        <v>3</v>
      </c>
      <c r="FM14" s="16">
        <v>0</v>
      </c>
      <c r="FN14" s="16">
        <v>0</v>
      </c>
      <c r="FO14" s="16">
        <v>0</v>
      </c>
      <c r="FP14" s="16">
        <v>0</v>
      </c>
      <c r="FQ14" s="16">
        <v>0</v>
      </c>
      <c r="FR14" s="16">
        <v>46</v>
      </c>
      <c r="FS14" s="22">
        <f t="shared" si="26"/>
        <v>21</v>
      </c>
      <c r="FT14" s="16">
        <v>0</v>
      </c>
      <c r="FU14" s="16">
        <v>0</v>
      </c>
      <c r="FV14" s="16">
        <v>0</v>
      </c>
      <c r="FW14" s="16">
        <v>0</v>
      </c>
      <c r="FX14" s="16">
        <v>0</v>
      </c>
      <c r="FY14" s="16">
        <v>0</v>
      </c>
      <c r="FZ14" s="16">
        <v>1</v>
      </c>
      <c r="GA14" s="16">
        <v>1</v>
      </c>
      <c r="GB14" s="16">
        <v>0</v>
      </c>
      <c r="GC14" s="16">
        <v>0</v>
      </c>
      <c r="GD14" s="16">
        <v>0</v>
      </c>
      <c r="GE14" s="16">
        <v>0</v>
      </c>
      <c r="GF14" s="16">
        <v>0</v>
      </c>
      <c r="GG14" s="16">
        <v>0</v>
      </c>
      <c r="GH14" s="16">
        <v>0</v>
      </c>
      <c r="GI14" s="16">
        <v>0</v>
      </c>
      <c r="GJ14" s="16">
        <v>0</v>
      </c>
      <c r="GK14" s="16">
        <v>0</v>
      </c>
      <c r="GL14" s="16">
        <v>0</v>
      </c>
      <c r="GM14" s="16">
        <v>0</v>
      </c>
      <c r="GN14" s="16">
        <v>0</v>
      </c>
      <c r="GO14" s="16">
        <v>0</v>
      </c>
      <c r="GP14" s="16">
        <v>0</v>
      </c>
      <c r="GQ14" s="16">
        <v>0</v>
      </c>
      <c r="GR14" s="16">
        <v>0</v>
      </c>
      <c r="GS14" s="16">
        <v>0</v>
      </c>
      <c r="GT14" s="16">
        <v>0</v>
      </c>
      <c r="GU14" s="16">
        <v>0</v>
      </c>
      <c r="GV14" s="16">
        <v>0</v>
      </c>
      <c r="GW14" s="16">
        <v>0</v>
      </c>
      <c r="GX14" s="16">
        <v>4</v>
      </c>
      <c r="GY14" s="16" t="s">
        <v>452</v>
      </c>
      <c r="GZ14" s="16" t="s">
        <v>453</v>
      </c>
      <c r="HA14" s="16">
        <v>3</v>
      </c>
      <c r="HB14" s="16">
        <v>0</v>
      </c>
      <c r="HC14" s="16">
        <v>0</v>
      </c>
      <c r="HD14" s="16">
        <v>0</v>
      </c>
      <c r="HE14" s="16">
        <v>1</v>
      </c>
      <c r="HF14" s="16">
        <v>1</v>
      </c>
      <c r="HG14" s="16">
        <v>1</v>
      </c>
      <c r="HH14" s="16">
        <v>0</v>
      </c>
      <c r="HI14" s="16">
        <v>0</v>
      </c>
      <c r="HJ14" s="16">
        <v>3</v>
      </c>
      <c r="HK14" s="16">
        <v>0</v>
      </c>
      <c r="HL14" s="16">
        <v>0</v>
      </c>
      <c r="HM14" s="16" t="s">
        <v>454</v>
      </c>
      <c r="HN14" s="16">
        <v>3</v>
      </c>
      <c r="HO14" s="16">
        <v>0</v>
      </c>
      <c r="HP14" s="16">
        <v>0</v>
      </c>
      <c r="HQ14" s="16">
        <v>0</v>
      </c>
      <c r="HR14" s="16">
        <v>2</v>
      </c>
      <c r="HS14" s="16"/>
      <c r="HT14" s="16">
        <v>0</v>
      </c>
      <c r="HU14" s="16">
        <v>0</v>
      </c>
      <c r="HV14" s="16">
        <v>1</v>
      </c>
      <c r="HW14" s="16">
        <v>0</v>
      </c>
      <c r="HX14" s="16">
        <v>0</v>
      </c>
      <c r="HY14" s="16">
        <v>0</v>
      </c>
      <c r="HZ14" s="16">
        <v>0</v>
      </c>
      <c r="IA14" s="16" t="s">
        <v>455</v>
      </c>
      <c r="IB14" s="16">
        <v>0</v>
      </c>
      <c r="IC14" s="16">
        <v>1</v>
      </c>
      <c r="ID14" s="16">
        <v>1</v>
      </c>
      <c r="IE14" s="16">
        <v>0</v>
      </c>
      <c r="IF14" s="16">
        <v>0</v>
      </c>
      <c r="IG14" s="16">
        <v>0</v>
      </c>
      <c r="IH14" s="16">
        <v>0</v>
      </c>
      <c r="II14" s="16">
        <v>0</v>
      </c>
      <c r="IJ14" s="16">
        <v>32245</v>
      </c>
      <c r="IK14" s="16">
        <v>300.01</v>
      </c>
      <c r="IL14" s="16">
        <v>13094</v>
      </c>
      <c r="IM14" s="16">
        <v>16.670000000000002</v>
      </c>
      <c r="IN14" s="16">
        <v>2</v>
      </c>
      <c r="IO14" s="16">
        <v>0</v>
      </c>
      <c r="IP14" s="16">
        <v>33</v>
      </c>
      <c r="IQ14" s="16">
        <v>16</v>
      </c>
      <c r="IR14" s="16">
        <v>15</v>
      </c>
      <c r="IS14" s="16">
        <v>31</v>
      </c>
      <c r="IT14" s="16">
        <v>0</v>
      </c>
      <c r="IU14" s="16">
        <v>0.48</v>
      </c>
      <c r="IV14" s="24">
        <v>0.48</v>
      </c>
      <c r="IW14" s="16">
        <v>0.94</v>
      </c>
      <c r="IX14" s="24">
        <v>0.94</v>
      </c>
      <c r="IY14" s="48">
        <v>32245</v>
      </c>
      <c r="IZ14" s="7">
        <v>300.101855</v>
      </c>
      <c r="JA14" s="48">
        <v>13094</v>
      </c>
      <c r="JB14" s="7">
        <v>16.674005999999999</v>
      </c>
      <c r="JC14" s="48">
        <v>2</v>
      </c>
      <c r="JD14" s="48">
        <v>1</v>
      </c>
      <c r="JE14" s="48">
        <v>33</v>
      </c>
      <c r="JF14" s="48">
        <v>16</v>
      </c>
      <c r="JG14" s="48">
        <v>15</v>
      </c>
      <c r="JH14" s="48">
        <v>31</v>
      </c>
      <c r="JI14" s="48">
        <v>0</v>
      </c>
      <c r="JJ14" s="48">
        <v>48.484848484848484</v>
      </c>
      <c r="JK14" s="48">
        <v>54.714590151400429</v>
      </c>
      <c r="JL14" s="48">
        <v>93.939393939393938</v>
      </c>
      <c r="JM14" s="48">
        <v>96.671378455824609</v>
      </c>
      <c r="JN14" s="36">
        <f t="shared" si="27"/>
        <v>10.5</v>
      </c>
      <c r="JO14" s="32">
        <f>EL14/CG14</f>
        <v>1.5</v>
      </c>
      <c r="JP14" s="38">
        <v>3</v>
      </c>
      <c r="JQ14" s="35">
        <f t="shared" si="29"/>
        <v>3</v>
      </c>
      <c r="JR14" s="37">
        <f t="shared" si="30"/>
        <v>0</v>
      </c>
      <c r="JS14" s="39">
        <f t="shared" si="31"/>
        <v>31</v>
      </c>
      <c r="JT14" s="41">
        <v>95.432665686121794</v>
      </c>
      <c r="JU14" s="41">
        <f t="shared" si="32"/>
        <v>96.671378455824609</v>
      </c>
      <c r="JV14" s="43">
        <f t="shared" si="33"/>
        <v>1.2387127697028149</v>
      </c>
      <c r="JW14" s="39">
        <f t="shared" si="34"/>
        <v>33</v>
      </c>
      <c r="JX14" s="40">
        <v>5</v>
      </c>
      <c r="JY14" s="38">
        <v>5</v>
      </c>
      <c r="JZ14" s="54">
        <f t="shared" si="35"/>
        <v>7</v>
      </c>
      <c r="KA14" s="38">
        <f t="shared" si="36"/>
        <v>1</v>
      </c>
      <c r="KB14" s="53">
        <f t="shared" si="40"/>
        <v>100</v>
      </c>
    </row>
    <row r="15" spans="1:288" s="8" customFormat="1" ht="38.25" x14ac:dyDescent="0.25">
      <c r="A15" s="4">
        <v>4212</v>
      </c>
      <c r="B15" s="16" t="s">
        <v>241</v>
      </c>
      <c r="C15" s="16" t="s">
        <v>456</v>
      </c>
      <c r="D15" s="16" t="s">
        <v>555</v>
      </c>
      <c r="E15" s="21" t="s">
        <v>457</v>
      </c>
      <c r="F15" s="16" t="s">
        <v>458</v>
      </c>
      <c r="G15" s="16">
        <v>40801</v>
      </c>
      <c r="H15" s="16" t="s">
        <v>459</v>
      </c>
      <c r="I15" s="16" t="s">
        <v>460</v>
      </c>
      <c r="J15" s="16" t="s">
        <v>461</v>
      </c>
      <c r="K15" s="16" t="s">
        <v>240</v>
      </c>
      <c r="L15" s="16" t="s">
        <v>462</v>
      </c>
      <c r="M15" s="16" t="s">
        <v>218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8" t="s">
        <v>597</v>
      </c>
      <c r="AH15" s="16">
        <v>1</v>
      </c>
      <c r="AI15" s="16">
        <v>1</v>
      </c>
      <c r="AJ15" s="22">
        <f t="shared" si="0"/>
        <v>2</v>
      </c>
      <c r="AK15" s="16">
        <v>0</v>
      </c>
      <c r="AL15" s="22">
        <f t="shared" si="1"/>
        <v>2</v>
      </c>
      <c r="AM15" s="16">
        <v>0</v>
      </c>
      <c r="AN15" s="28">
        <v>1</v>
      </c>
      <c r="AO15" s="16">
        <v>0</v>
      </c>
      <c r="AP15" s="28">
        <v>1</v>
      </c>
      <c r="AQ15" s="22">
        <f t="shared" si="2"/>
        <v>0</v>
      </c>
      <c r="AR15" s="28">
        <f t="shared" si="3"/>
        <v>2</v>
      </c>
      <c r="AS15" s="16">
        <v>0</v>
      </c>
      <c r="AT15" s="16">
        <v>0</v>
      </c>
      <c r="AU15" s="22">
        <f t="shared" si="4"/>
        <v>0</v>
      </c>
      <c r="AV15" s="28">
        <f t="shared" si="5"/>
        <v>2</v>
      </c>
      <c r="AW15" s="16">
        <v>0</v>
      </c>
      <c r="AX15" s="16">
        <v>1</v>
      </c>
      <c r="AY15" s="16">
        <v>0</v>
      </c>
      <c r="AZ15" s="16">
        <v>1</v>
      </c>
      <c r="BA15" s="22">
        <f t="shared" si="6"/>
        <v>2</v>
      </c>
      <c r="BB15" s="16">
        <v>0</v>
      </c>
      <c r="BC15" s="16">
        <v>2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1</v>
      </c>
      <c r="BJ15" s="16">
        <v>1</v>
      </c>
      <c r="BK15" s="16">
        <v>0</v>
      </c>
      <c r="BL15" s="16">
        <v>0</v>
      </c>
      <c r="BM15" s="16">
        <v>0</v>
      </c>
      <c r="BN15" s="16">
        <v>0</v>
      </c>
      <c r="BO15" s="16">
        <v>2</v>
      </c>
      <c r="BP15" s="16">
        <v>0</v>
      </c>
      <c r="BQ15" s="16">
        <v>0</v>
      </c>
      <c r="BR15" s="16">
        <v>0</v>
      </c>
      <c r="BS15" s="16">
        <v>1</v>
      </c>
      <c r="BT15" s="16">
        <v>1</v>
      </c>
      <c r="BU15" s="16">
        <v>1</v>
      </c>
      <c r="BV15" s="16">
        <v>0</v>
      </c>
      <c r="BW15" s="16">
        <v>0</v>
      </c>
      <c r="BX15" s="16">
        <v>1</v>
      </c>
      <c r="BY15" s="16">
        <v>1</v>
      </c>
      <c r="BZ15" s="16">
        <v>0</v>
      </c>
      <c r="CA15" s="16">
        <v>0</v>
      </c>
      <c r="CB15" s="16">
        <v>1</v>
      </c>
      <c r="CC15" s="16">
        <v>1</v>
      </c>
      <c r="CD15" s="16">
        <v>0</v>
      </c>
      <c r="CE15" s="16">
        <v>1</v>
      </c>
      <c r="CF15" s="16">
        <v>1</v>
      </c>
      <c r="CG15" s="16">
        <v>1</v>
      </c>
      <c r="CH15" s="16">
        <v>1</v>
      </c>
      <c r="CI15" s="16">
        <v>1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1</v>
      </c>
      <c r="CQ15" s="16">
        <v>0</v>
      </c>
      <c r="CR15" s="16"/>
      <c r="CS15" s="16">
        <v>0</v>
      </c>
      <c r="CT15" s="16">
        <v>0</v>
      </c>
      <c r="CU15" s="16">
        <v>0</v>
      </c>
      <c r="CV15" s="16">
        <v>1</v>
      </c>
      <c r="CW15" s="16">
        <v>1</v>
      </c>
      <c r="CX15" s="16">
        <v>0</v>
      </c>
      <c r="CY15" s="28">
        <f t="shared" si="7"/>
        <v>6</v>
      </c>
      <c r="CZ15" s="28">
        <f t="shared" si="37"/>
        <v>2</v>
      </c>
      <c r="DA15" s="28">
        <f t="shared" si="9"/>
        <v>8</v>
      </c>
      <c r="DB15" s="28">
        <f t="shared" si="10"/>
        <v>8</v>
      </c>
      <c r="DC15" s="16">
        <v>1</v>
      </c>
      <c r="DD15" s="16">
        <v>1</v>
      </c>
      <c r="DE15" s="16" t="s">
        <v>463</v>
      </c>
      <c r="DF15" s="16">
        <v>0</v>
      </c>
      <c r="DG15" s="16">
        <v>0</v>
      </c>
      <c r="DH15" s="16"/>
      <c r="DI15" s="16" t="s">
        <v>464</v>
      </c>
      <c r="DJ15" s="16" t="s">
        <v>563</v>
      </c>
      <c r="DK15" s="16"/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/>
      <c r="DR15" s="16">
        <v>0</v>
      </c>
      <c r="DS15" s="16">
        <v>0</v>
      </c>
      <c r="DT15" s="16">
        <v>0</v>
      </c>
      <c r="DU15" s="16">
        <v>6</v>
      </c>
      <c r="DV15" s="16">
        <v>0</v>
      </c>
      <c r="DW15" s="16">
        <v>0</v>
      </c>
      <c r="DX15" s="22">
        <f t="shared" si="11"/>
        <v>6</v>
      </c>
      <c r="DY15" s="22">
        <f t="shared" si="12"/>
        <v>0</v>
      </c>
      <c r="DZ15" s="22">
        <f t="shared" si="13"/>
        <v>0</v>
      </c>
      <c r="EA15" s="16">
        <v>1</v>
      </c>
      <c r="EB15" s="16">
        <v>0</v>
      </c>
      <c r="EC15" s="16">
        <v>0</v>
      </c>
      <c r="ED15" s="16">
        <v>2</v>
      </c>
      <c r="EE15" s="16">
        <v>0</v>
      </c>
      <c r="EF15" s="16">
        <v>0</v>
      </c>
      <c r="EG15" s="22">
        <f t="shared" si="14"/>
        <v>3</v>
      </c>
      <c r="EH15" s="22">
        <f t="shared" si="15"/>
        <v>0</v>
      </c>
      <c r="EI15" s="22">
        <f t="shared" si="16"/>
        <v>0</v>
      </c>
      <c r="EJ15" s="22">
        <f t="shared" si="17"/>
        <v>9</v>
      </c>
      <c r="EK15" s="22">
        <f t="shared" si="18"/>
        <v>0</v>
      </c>
      <c r="EL15" s="22">
        <f t="shared" si="19"/>
        <v>0</v>
      </c>
      <c r="EM15" s="16">
        <v>0</v>
      </c>
      <c r="EN15" s="16">
        <v>0</v>
      </c>
      <c r="EO15" s="16">
        <v>1</v>
      </c>
      <c r="EP15" s="16">
        <v>0</v>
      </c>
      <c r="EQ15" s="22">
        <f t="shared" si="20"/>
        <v>1</v>
      </c>
      <c r="ER15" s="22">
        <f t="shared" si="21"/>
        <v>0</v>
      </c>
      <c r="ES15" s="16">
        <v>1</v>
      </c>
      <c r="ET15" s="16">
        <v>0</v>
      </c>
      <c r="EU15" s="16">
        <v>5</v>
      </c>
      <c r="EV15" s="16">
        <v>0</v>
      </c>
      <c r="EW15" s="22">
        <f t="shared" si="22"/>
        <v>6</v>
      </c>
      <c r="EX15" s="22">
        <f t="shared" si="38"/>
        <v>0</v>
      </c>
      <c r="EY15" s="22">
        <f t="shared" si="23"/>
        <v>7</v>
      </c>
      <c r="EZ15" s="22">
        <f t="shared" si="24"/>
        <v>0</v>
      </c>
      <c r="FA15" s="16">
        <v>0</v>
      </c>
      <c r="FB15" s="16">
        <v>0</v>
      </c>
      <c r="FC15" s="22">
        <f t="shared" si="25"/>
        <v>0</v>
      </c>
      <c r="FD15" s="16">
        <v>1</v>
      </c>
      <c r="FE15" s="16">
        <v>0</v>
      </c>
      <c r="FF15" s="16">
        <v>0</v>
      </c>
      <c r="FG15" s="16">
        <v>0</v>
      </c>
      <c r="FH15" s="16">
        <v>0</v>
      </c>
      <c r="FI15" s="16">
        <v>0</v>
      </c>
      <c r="FJ15" s="16">
        <v>4</v>
      </c>
      <c r="FK15" s="16">
        <v>0</v>
      </c>
      <c r="FL15" s="16">
        <v>0</v>
      </c>
      <c r="FM15" s="16">
        <v>0</v>
      </c>
      <c r="FN15" s="16">
        <v>0</v>
      </c>
      <c r="FO15" s="16">
        <v>0</v>
      </c>
      <c r="FP15" s="16">
        <v>0</v>
      </c>
      <c r="FQ15" s="16">
        <v>6</v>
      </c>
      <c r="FR15" s="16">
        <v>1</v>
      </c>
      <c r="FS15" s="22">
        <f t="shared" si="26"/>
        <v>16</v>
      </c>
      <c r="FT15" s="16">
        <v>0</v>
      </c>
      <c r="FU15" s="16">
        <v>0</v>
      </c>
      <c r="FV15" s="16">
        <v>0</v>
      </c>
      <c r="FW15" s="16">
        <v>0</v>
      </c>
      <c r="FX15" s="16">
        <v>0</v>
      </c>
      <c r="FY15" s="16">
        <v>0</v>
      </c>
      <c r="FZ15" s="16">
        <v>0</v>
      </c>
      <c r="GA15" s="16">
        <v>0</v>
      </c>
      <c r="GB15" s="16">
        <v>0</v>
      </c>
      <c r="GC15" s="16">
        <v>0</v>
      </c>
      <c r="GD15" s="16">
        <v>0</v>
      </c>
      <c r="GE15" s="16">
        <v>0</v>
      </c>
      <c r="GF15" s="16">
        <v>0</v>
      </c>
      <c r="GG15" s="16">
        <v>0</v>
      </c>
      <c r="GH15" s="16">
        <v>0</v>
      </c>
      <c r="GI15" s="16">
        <v>0</v>
      </c>
      <c r="GJ15" s="16">
        <v>0</v>
      </c>
      <c r="GK15" s="16">
        <v>0</v>
      </c>
      <c r="GL15" s="16">
        <v>0</v>
      </c>
      <c r="GM15" s="16">
        <v>0</v>
      </c>
      <c r="GN15" s="16">
        <v>0</v>
      </c>
      <c r="GO15" s="16">
        <v>0</v>
      </c>
      <c r="GP15" s="16">
        <v>0</v>
      </c>
      <c r="GQ15" s="16">
        <v>0</v>
      </c>
      <c r="GR15" s="16">
        <v>0</v>
      </c>
      <c r="GS15" s="16">
        <v>0</v>
      </c>
      <c r="GT15" s="16">
        <v>0</v>
      </c>
      <c r="GU15" s="16">
        <v>0</v>
      </c>
      <c r="GV15" s="16">
        <v>0</v>
      </c>
      <c r="GW15" s="16">
        <v>0</v>
      </c>
      <c r="GX15" s="16">
        <v>1</v>
      </c>
      <c r="GY15" s="16" t="s">
        <v>234</v>
      </c>
      <c r="GZ15" s="16">
        <v>0</v>
      </c>
      <c r="HA15" s="16">
        <v>1</v>
      </c>
      <c r="HB15" s="16" t="s">
        <v>234</v>
      </c>
      <c r="HC15" s="16">
        <v>0</v>
      </c>
      <c r="HD15" s="16">
        <v>0</v>
      </c>
      <c r="HE15" s="16">
        <v>1</v>
      </c>
      <c r="HF15" s="16">
        <v>1</v>
      </c>
      <c r="HG15" s="16">
        <v>1</v>
      </c>
      <c r="HH15" s="16">
        <v>0</v>
      </c>
      <c r="HI15" s="16">
        <v>0</v>
      </c>
      <c r="HJ15" s="16">
        <v>3</v>
      </c>
      <c r="HK15" s="16" t="s">
        <v>465</v>
      </c>
      <c r="HL15" s="16">
        <v>0</v>
      </c>
      <c r="HM15" s="16" t="s">
        <v>466</v>
      </c>
      <c r="HN15" s="16">
        <v>2</v>
      </c>
      <c r="HO15" s="16">
        <v>0</v>
      </c>
      <c r="HP15" s="16">
        <v>0</v>
      </c>
      <c r="HQ15" s="16">
        <v>0</v>
      </c>
      <c r="HR15" s="16">
        <v>3</v>
      </c>
      <c r="HS15" s="16" t="s">
        <v>467</v>
      </c>
      <c r="HT15" s="16">
        <v>1</v>
      </c>
      <c r="HU15" s="16">
        <v>0</v>
      </c>
      <c r="HV15" s="16">
        <v>0</v>
      </c>
      <c r="HW15" s="16">
        <v>0</v>
      </c>
      <c r="HX15" s="16">
        <v>0</v>
      </c>
      <c r="HY15" s="16">
        <v>1</v>
      </c>
      <c r="HZ15" s="16">
        <v>0</v>
      </c>
      <c r="IA15" s="16">
        <v>0</v>
      </c>
      <c r="IB15" s="16">
        <v>1</v>
      </c>
      <c r="IC15" s="16">
        <v>0</v>
      </c>
      <c r="ID15" s="16">
        <v>2</v>
      </c>
      <c r="IE15" s="16">
        <v>1</v>
      </c>
      <c r="IF15" s="16">
        <v>0</v>
      </c>
      <c r="IG15" s="16">
        <v>0</v>
      </c>
      <c r="IH15" s="16" t="s">
        <v>468</v>
      </c>
      <c r="II15" s="16">
        <v>0</v>
      </c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48">
        <v>34600</v>
      </c>
      <c r="IZ15" s="7">
        <v>266.15967000000001</v>
      </c>
      <c r="JA15" s="48">
        <v>11496</v>
      </c>
      <c r="JB15" s="7">
        <v>24.716210999999998</v>
      </c>
      <c r="JC15" s="48">
        <v>2</v>
      </c>
      <c r="JD15" s="48">
        <v>2</v>
      </c>
      <c r="JE15" s="48">
        <v>12</v>
      </c>
      <c r="JF15" s="48">
        <v>3</v>
      </c>
      <c r="JG15" s="48">
        <v>8</v>
      </c>
      <c r="JH15" s="48">
        <v>11</v>
      </c>
      <c r="JI15" s="48">
        <v>0</v>
      </c>
      <c r="JJ15" s="48">
        <v>25</v>
      </c>
      <c r="JK15" s="48">
        <v>32.419900430444635</v>
      </c>
      <c r="JL15" s="48">
        <v>91.666666666666657</v>
      </c>
      <c r="JM15" s="48">
        <v>86.146935784824194</v>
      </c>
      <c r="JN15" s="36">
        <f t="shared" si="27"/>
        <v>16</v>
      </c>
      <c r="JO15" s="32">
        <f>EL15/CG15</f>
        <v>0</v>
      </c>
      <c r="JP15" s="38">
        <v>2</v>
      </c>
      <c r="JQ15" s="35">
        <f t="shared" si="29"/>
        <v>2</v>
      </c>
      <c r="JR15" s="37">
        <f t="shared" si="30"/>
        <v>0</v>
      </c>
      <c r="JS15" s="39">
        <f t="shared" si="31"/>
        <v>11</v>
      </c>
      <c r="JT15" s="41">
        <v>78.805290072684571</v>
      </c>
      <c r="JU15" s="41">
        <f t="shared" si="32"/>
        <v>86.146935784824194</v>
      </c>
      <c r="JV15" s="43">
        <f t="shared" si="33"/>
        <v>7.3416457121396235</v>
      </c>
      <c r="JW15" s="39">
        <f t="shared" si="34"/>
        <v>12</v>
      </c>
      <c r="JX15" s="40">
        <v>5</v>
      </c>
      <c r="JY15" s="38">
        <v>2</v>
      </c>
      <c r="JZ15" s="54">
        <f t="shared" si="35"/>
        <v>8</v>
      </c>
      <c r="KA15" s="38">
        <f t="shared" si="36"/>
        <v>1</v>
      </c>
      <c r="KB15" s="53">
        <f t="shared" si="40"/>
        <v>0</v>
      </c>
    </row>
    <row r="16" spans="1:288" s="8" customFormat="1" ht="25.5" x14ac:dyDescent="0.25">
      <c r="A16" s="4">
        <v>4213</v>
      </c>
      <c r="B16" s="16" t="s">
        <v>241</v>
      </c>
      <c r="C16" s="16" t="s">
        <v>469</v>
      </c>
      <c r="D16" s="16" t="s">
        <v>470</v>
      </c>
      <c r="E16" s="21" t="s">
        <v>547</v>
      </c>
      <c r="F16" s="16" t="s">
        <v>471</v>
      </c>
      <c r="G16" s="16">
        <v>41595</v>
      </c>
      <c r="H16" s="16" t="s">
        <v>556</v>
      </c>
      <c r="I16" s="15" t="s">
        <v>557</v>
      </c>
      <c r="J16" s="16" t="s">
        <v>214</v>
      </c>
      <c r="K16" s="16" t="s">
        <v>472</v>
      </c>
      <c r="L16" s="16" t="s">
        <v>238</v>
      </c>
      <c r="M16" s="16" t="s">
        <v>208</v>
      </c>
      <c r="N16" s="16">
        <v>417510343</v>
      </c>
      <c r="O16" s="16" t="s">
        <v>473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 t="s">
        <v>472</v>
      </c>
      <c r="AC16" s="16" t="s">
        <v>238</v>
      </c>
      <c r="AD16" s="16" t="s">
        <v>208</v>
      </c>
      <c r="AE16" s="16">
        <v>417510343</v>
      </c>
      <c r="AF16" s="16" t="s">
        <v>473</v>
      </c>
      <c r="AG16" s="28" t="s">
        <v>597</v>
      </c>
      <c r="AH16" s="16">
        <v>2</v>
      </c>
      <c r="AI16" s="16">
        <v>0</v>
      </c>
      <c r="AJ16" s="22">
        <f t="shared" si="0"/>
        <v>2</v>
      </c>
      <c r="AK16" s="16">
        <v>0</v>
      </c>
      <c r="AL16" s="22">
        <f t="shared" si="1"/>
        <v>2</v>
      </c>
      <c r="AM16" s="16">
        <v>2</v>
      </c>
      <c r="AN16" s="28">
        <v>2</v>
      </c>
      <c r="AO16" s="16">
        <v>0</v>
      </c>
      <c r="AP16" s="28">
        <v>0</v>
      </c>
      <c r="AQ16" s="22">
        <f t="shared" si="2"/>
        <v>2</v>
      </c>
      <c r="AR16" s="28">
        <f t="shared" si="3"/>
        <v>2</v>
      </c>
      <c r="AS16" s="16">
        <v>0</v>
      </c>
      <c r="AT16" s="28">
        <v>0</v>
      </c>
      <c r="AU16" s="22">
        <f t="shared" si="4"/>
        <v>2</v>
      </c>
      <c r="AV16" s="28">
        <f t="shared" si="5"/>
        <v>2</v>
      </c>
      <c r="AW16" s="16">
        <v>2</v>
      </c>
      <c r="AX16" s="16">
        <v>0</v>
      </c>
      <c r="AY16" s="16">
        <v>0</v>
      </c>
      <c r="AZ16" s="16">
        <v>2</v>
      </c>
      <c r="BA16" s="22">
        <f t="shared" si="6"/>
        <v>4</v>
      </c>
      <c r="BB16" s="16">
        <v>0</v>
      </c>
      <c r="BC16" s="16">
        <v>1</v>
      </c>
      <c r="BD16" s="16">
        <v>0</v>
      </c>
      <c r="BE16" s="16">
        <v>0</v>
      </c>
      <c r="BF16" s="16">
        <v>1</v>
      </c>
      <c r="BG16" s="16">
        <v>0</v>
      </c>
      <c r="BH16" s="16">
        <v>0</v>
      </c>
      <c r="BI16" s="16">
        <v>0</v>
      </c>
      <c r="BJ16" s="16">
        <v>1</v>
      </c>
      <c r="BK16" s="16">
        <v>1</v>
      </c>
      <c r="BL16" s="16">
        <v>0</v>
      </c>
      <c r="BM16" s="16">
        <v>0</v>
      </c>
      <c r="BN16" s="16">
        <v>0</v>
      </c>
      <c r="BO16" s="16">
        <v>1</v>
      </c>
      <c r="BP16" s="16">
        <v>1</v>
      </c>
      <c r="BQ16" s="16">
        <v>0</v>
      </c>
      <c r="BR16" s="16">
        <v>0</v>
      </c>
      <c r="BS16" s="16">
        <v>1</v>
      </c>
      <c r="BT16" s="16">
        <v>2</v>
      </c>
      <c r="BU16" s="16">
        <v>1</v>
      </c>
      <c r="BV16" s="16">
        <v>1</v>
      </c>
      <c r="BW16" s="16">
        <v>1</v>
      </c>
      <c r="BX16" s="16">
        <v>1</v>
      </c>
      <c r="BY16" s="16">
        <v>1</v>
      </c>
      <c r="BZ16" s="16">
        <v>1</v>
      </c>
      <c r="CA16" s="16">
        <v>0.5</v>
      </c>
      <c r="CB16" s="16">
        <v>1</v>
      </c>
      <c r="CC16" s="16">
        <v>0</v>
      </c>
      <c r="CD16" s="16">
        <v>1</v>
      </c>
      <c r="CE16" s="16">
        <v>0.4</v>
      </c>
      <c r="CF16" s="16">
        <v>0.3</v>
      </c>
      <c r="CG16" s="16">
        <v>0.2</v>
      </c>
      <c r="CH16" s="16">
        <v>0.4</v>
      </c>
      <c r="CI16" s="16">
        <v>0.6</v>
      </c>
      <c r="CJ16" s="16">
        <v>0.1</v>
      </c>
      <c r="CK16" s="16"/>
      <c r="CL16" s="16">
        <v>0.1</v>
      </c>
      <c r="CM16" s="16">
        <v>0</v>
      </c>
      <c r="CN16" s="16">
        <v>0</v>
      </c>
      <c r="CO16" s="16">
        <v>0.3</v>
      </c>
      <c r="CP16" s="16">
        <v>0.2</v>
      </c>
      <c r="CQ16" s="16">
        <v>0</v>
      </c>
      <c r="CR16" s="16"/>
      <c r="CS16" s="16">
        <v>0.1</v>
      </c>
      <c r="CT16" s="16">
        <v>0.1</v>
      </c>
      <c r="CU16" s="16"/>
      <c r="CV16" s="16">
        <v>0.2</v>
      </c>
      <c r="CW16" s="16">
        <v>0.2</v>
      </c>
      <c r="CX16" s="16">
        <v>0.1</v>
      </c>
      <c r="CY16" s="28">
        <f t="shared" si="7"/>
        <v>2.6</v>
      </c>
      <c r="CZ16" s="28">
        <f t="shared" si="37"/>
        <v>0.4</v>
      </c>
      <c r="DA16" s="28">
        <f t="shared" si="9"/>
        <v>3</v>
      </c>
      <c r="DB16" s="28">
        <f t="shared" si="10"/>
        <v>3.3000000000000003</v>
      </c>
      <c r="DC16" s="16">
        <v>0</v>
      </c>
      <c r="DD16" s="16">
        <v>0</v>
      </c>
      <c r="DE16" s="16">
        <v>0</v>
      </c>
      <c r="DF16" s="16">
        <v>1</v>
      </c>
      <c r="DG16" s="16">
        <v>1</v>
      </c>
      <c r="DH16" s="16"/>
      <c r="DI16" s="16"/>
      <c r="DJ16" s="16" t="s">
        <v>563</v>
      </c>
      <c r="DK16" s="16"/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22">
        <f t="shared" si="11"/>
        <v>0</v>
      </c>
      <c r="DY16" s="22">
        <f t="shared" si="12"/>
        <v>0</v>
      </c>
      <c r="DZ16" s="22">
        <f t="shared" si="13"/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22">
        <f t="shared" si="14"/>
        <v>0</v>
      </c>
      <c r="EH16" s="22">
        <f t="shared" si="15"/>
        <v>0</v>
      </c>
      <c r="EI16" s="22">
        <f t="shared" si="16"/>
        <v>0</v>
      </c>
      <c r="EJ16" s="22">
        <f t="shared" si="17"/>
        <v>0</v>
      </c>
      <c r="EK16" s="22">
        <f t="shared" si="18"/>
        <v>0</v>
      </c>
      <c r="EL16" s="22">
        <f t="shared" si="19"/>
        <v>0</v>
      </c>
      <c r="EM16" s="16">
        <v>0</v>
      </c>
      <c r="EN16" s="16">
        <v>0</v>
      </c>
      <c r="EO16" s="16">
        <v>0</v>
      </c>
      <c r="EP16" s="16">
        <v>0</v>
      </c>
      <c r="EQ16" s="22">
        <f t="shared" si="20"/>
        <v>0</v>
      </c>
      <c r="ER16" s="22">
        <f t="shared" si="21"/>
        <v>0</v>
      </c>
      <c r="ES16" s="16">
        <v>0</v>
      </c>
      <c r="ET16" s="16">
        <v>0</v>
      </c>
      <c r="EU16" s="16">
        <v>0</v>
      </c>
      <c r="EV16" s="16">
        <v>0</v>
      </c>
      <c r="EW16" s="22">
        <f t="shared" si="22"/>
        <v>0</v>
      </c>
      <c r="EX16" s="22">
        <f t="shared" si="38"/>
        <v>0</v>
      </c>
      <c r="EY16" s="22">
        <f t="shared" si="23"/>
        <v>0</v>
      </c>
      <c r="EZ16" s="22">
        <f t="shared" si="24"/>
        <v>0</v>
      </c>
      <c r="FA16" s="16">
        <v>0</v>
      </c>
      <c r="FB16" s="16">
        <v>0</v>
      </c>
      <c r="FC16" s="22">
        <f t="shared" si="25"/>
        <v>0</v>
      </c>
      <c r="FD16" s="16">
        <v>1</v>
      </c>
      <c r="FE16" s="16">
        <v>2</v>
      </c>
      <c r="FF16" s="16">
        <v>0</v>
      </c>
      <c r="FG16" s="16">
        <v>0</v>
      </c>
      <c r="FH16" s="16">
        <v>1</v>
      </c>
      <c r="FI16" s="16">
        <v>0</v>
      </c>
      <c r="FJ16" s="16">
        <v>0</v>
      </c>
      <c r="FK16" s="16">
        <v>1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31</v>
      </c>
      <c r="FR16" s="16">
        <v>400</v>
      </c>
      <c r="FS16" s="22">
        <f t="shared" si="26"/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6">
        <v>0</v>
      </c>
      <c r="FZ16" s="16">
        <v>0</v>
      </c>
      <c r="GA16" s="16">
        <v>0</v>
      </c>
      <c r="GB16" s="16">
        <v>0</v>
      </c>
      <c r="GC16" s="16">
        <v>0</v>
      </c>
      <c r="GD16" s="16">
        <v>0</v>
      </c>
      <c r="GE16" s="16">
        <v>0</v>
      </c>
      <c r="GF16" s="16">
        <v>0</v>
      </c>
      <c r="GG16" s="16">
        <v>0</v>
      </c>
      <c r="GH16" s="16">
        <v>0</v>
      </c>
      <c r="GI16" s="16">
        <v>0</v>
      </c>
      <c r="GJ16" s="16">
        <v>0</v>
      </c>
      <c r="GK16" s="16">
        <v>0</v>
      </c>
      <c r="GL16" s="16">
        <v>0</v>
      </c>
      <c r="GM16" s="16">
        <v>0</v>
      </c>
      <c r="GN16" s="16">
        <v>0</v>
      </c>
      <c r="GO16" s="16">
        <v>0</v>
      </c>
      <c r="GP16" s="16">
        <v>0</v>
      </c>
      <c r="GQ16" s="16">
        <v>0</v>
      </c>
      <c r="GR16" s="16">
        <v>0</v>
      </c>
      <c r="GS16" s="16">
        <v>0</v>
      </c>
      <c r="GT16" s="16">
        <v>0</v>
      </c>
      <c r="GU16" s="16">
        <v>0</v>
      </c>
      <c r="GV16" s="16">
        <v>0</v>
      </c>
      <c r="GW16" s="16">
        <v>0</v>
      </c>
      <c r="GX16" s="16">
        <v>1</v>
      </c>
      <c r="GY16" s="16" t="s">
        <v>474</v>
      </c>
      <c r="GZ16" s="16">
        <v>0</v>
      </c>
      <c r="HA16" s="16">
        <v>1</v>
      </c>
      <c r="HB16" s="16" t="s">
        <v>474</v>
      </c>
      <c r="HC16" s="16">
        <v>0</v>
      </c>
      <c r="HD16" s="16">
        <v>0</v>
      </c>
      <c r="HE16" s="16">
        <v>1</v>
      </c>
      <c r="HF16" s="16">
        <v>1</v>
      </c>
      <c r="HG16" s="16">
        <v>1</v>
      </c>
      <c r="HH16" s="16">
        <v>0</v>
      </c>
      <c r="HI16" s="16">
        <v>0</v>
      </c>
      <c r="HJ16" s="16">
        <v>1</v>
      </c>
      <c r="HK16" s="16">
        <v>0</v>
      </c>
      <c r="HL16" s="16">
        <v>0</v>
      </c>
      <c r="HM16" s="16"/>
      <c r="HN16" s="16">
        <v>1</v>
      </c>
      <c r="HO16" s="16">
        <v>0</v>
      </c>
      <c r="HP16" s="16">
        <v>1</v>
      </c>
      <c r="HQ16" s="16" t="s">
        <v>475</v>
      </c>
      <c r="HR16" s="16">
        <v>1</v>
      </c>
      <c r="HS16" s="16"/>
      <c r="HT16" s="16">
        <v>1</v>
      </c>
      <c r="HU16" s="16">
        <v>1</v>
      </c>
      <c r="HV16" s="16">
        <v>1</v>
      </c>
      <c r="HW16" s="16">
        <v>1</v>
      </c>
      <c r="HX16" s="16">
        <v>1</v>
      </c>
      <c r="HY16" s="16">
        <v>0</v>
      </c>
      <c r="HZ16" s="16">
        <v>0</v>
      </c>
      <c r="IA16" s="16">
        <v>0</v>
      </c>
      <c r="IB16" s="16">
        <v>2</v>
      </c>
      <c r="IC16" s="16">
        <v>2</v>
      </c>
      <c r="ID16" s="16">
        <v>0</v>
      </c>
      <c r="IE16" s="16">
        <v>0</v>
      </c>
      <c r="IF16" s="16">
        <v>0</v>
      </c>
      <c r="IG16" s="16">
        <v>0</v>
      </c>
      <c r="IH16" s="16">
        <v>0</v>
      </c>
      <c r="II16" s="16">
        <v>0</v>
      </c>
      <c r="IJ16" s="16">
        <v>107975</v>
      </c>
      <c r="IK16" s="16">
        <v>345.37</v>
      </c>
      <c r="IL16" s="16">
        <v>50728</v>
      </c>
      <c r="IM16" s="16">
        <v>23.78</v>
      </c>
      <c r="IN16" s="16">
        <v>6</v>
      </c>
      <c r="IO16" s="16">
        <v>0</v>
      </c>
      <c r="IP16" s="16">
        <v>26</v>
      </c>
      <c r="IQ16" s="16">
        <v>12</v>
      </c>
      <c r="IR16" s="16">
        <v>11</v>
      </c>
      <c r="IS16" s="16">
        <v>23</v>
      </c>
      <c r="IT16" s="16">
        <v>0</v>
      </c>
      <c r="IU16" s="26">
        <v>40940</v>
      </c>
      <c r="IV16" s="16">
        <v>12</v>
      </c>
      <c r="IW16" s="16">
        <v>0.88</v>
      </c>
      <c r="IX16" s="16">
        <v>0.88</v>
      </c>
      <c r="IY16" s="48">
        <v>109088</v>
      </c>
      <c r="IZ16" s="7">
        <v>345.30640399999999</v>
      </c>
      <c r="JA16" s="48">
        <v>51146</v>
      </c>
      <c r="JB16" s="7">
        <v>23.774349000000001</v>
      </c>
      <c r="JC16" s="48">
        <v>6</v>
      </c>
      <c r="JD16" s="48">
        <v>3</v>
      </c>
      <c r="JE16" s="48">
        <v>26</v>
      </c>
      <c r="JF16" s="48">
        <v>12</v>
      </c>
      <c r="JG16" s="48">
        <v>10</v>
      </c>
      <c r="JH16" s="48">
        <v>22</v>
      </c>
      <c r="JI16" s="48">
        <v>0</v>
      </c>
      <c r="JJ16" s="48">
        <v>46.153846153846153</v>
      </c>
      <c r="JK16" s="48">
        <v>43.508547266907918</v>
      </c>
      <c r="JL16" s="48">
        <v>84.615384615384613</v>
      </c>
      <c r="JM16" s="48">
        <v>75.681046448243706</v>
      </c>
      <c r="JN16" s="36">
        <f t="shared" si="27"/>
        <v>0</v>
      </c>
      <c r="JO16" s="32">
        <f>EL16/CG16</f>
        <v>0</v>
      </c>
      <c r="JP16" s="38">
        <v>1</v>
      </c>
      <c r="JQ16" s="35">
        <f t="shared" si="29"/>
        <v>2</v>
      </c>
      <c r="JR16" s="37">
        <f t="shared" si="30"/>
        <v>1</v>
      </c>
      <c r="JS16" s="39">
        <f t="shared" si="31"/>
        <v>22</v>
      </c>
      <c r="JT16" s="41">
        <v>75.681046448243706</v>
      </c>
      <c r="JU16" s="41">
        <f t="shared" si="32"/>
        <v>75.681046448243706</v>
      </c>
      <c r="JV16" s="43">
        <f t="shared" si="33"/>
        <v>0</v>
      </c>
      <c r="JW16" s="39">
        <f t="shared" si="34"/>
        <v>26</v>
      </c>
      <c r="JX16" s="40">
        <v>3</v>
      </c>
      <c r="JY16" s="38">
        <v>3</v>
      </c>
      <c r="JZ16" s="54">
        <f t="shared" si="35"/>
        <v>0</v>
      </c>
      <c r="KA16" s="38">
        <f t="shared" si="36"/>
        <v>4</v>
      </c>
      <c r="KB16" s="53">
        <v>0</v>
      </c>
    </row>
    <row r="17" spans="1:288" s="8" customFormat="1" ht="63.75" x14ac:dyDescent="0.25">
      <c r="A17" s="4">
        <v>4214</v>
      </c>
      <c r="B17" s="16" t="s">
        <v>241</v>
      </c>
      <c r="C17" s="16" t="s">
        <v>476</v>
      </c>
      <c r="D17" s="16" t="s">
        <v>477</v>
      </c>
      <c r="E17" s="21" t="s">
        <v>478</v>
      </c>
      <c r="F17" s="16" t="s">
        <v>479</v>
      </c>
      <c r="G17" s="16">
        <v>40100</v>
      </c>
      <c r="H17" s="16" t="s">
        <v>480</v>
      </c>
      <c r="I17" s="16" t="s">
        <v>481</v>
      </c>
      <c r="J17" s="16" t="s">
        <v>482</v>
      </c>
      <c r="K17" s="16" t="s">
        <v>483</v>
      </c>
      <c r="L17" s="16" t="s">
        <v>227</v>
      </c>
      <c r="M17" s="16" t="s">
        <v>208</v>
      </c>
      <c r="N17" s="16">
        <v>475271358</v>
      </c>
      <c r="O17" s="16" t="s">
        <v>484</v>
      </c>
      <c r="P17" s="16" t="s">
        <v>211</v>
      </c>
      <c r="Q17" s="16" t="s">
        <v>485</v>
      </c>
      <c r="R17" s="16" t="s">
        <v>213</v>
      </c>
      <c r="S17" s="16" t="s">
        <v>208</v>
      </c>
      <c r="T17" s="16">
        <v>475271250</v>
      </c>
      <c r="U17" s="16" t="s">
        <v>486</v>
      </c>
      <c r="V17" s="16" t="s">
        <v>487</v>
      </c>
      <c r="W17" s="16" t="s">
        <v>488</v>
      </c>
      <c r="X17" s="16" t="s">
        <v>489</v>
      </c>
      <c r="Y17" s="16" t="s">
        <v>208</v>
      </c>
      <c r="Z17" s="16">
        <v>475271853</v>
      </c>
      <c r="AA17" s="16" t="s">
        <v>490</v>
      </c>
      <c r="AB17" s="16" t="s">
        <v>485</v>
      </c>
      <c r="AC17" s="16" t="s">
        <v>213</v>
      </c>
      <c r="AD17" s="16" t="s">
        <v>208</v>
      </c>
      <c r="AE17" s="16">
        <v>475271250</v>
      </c>
      <c r="AF17" s="16" t="s">
        <v>486</v>
      </c>
      <c r="AG17" s="28" t="s">
        <v>597</v>
      </c>
      <c r="AH17" s="16">
        <v>6</v>
      </c>
      <c r="AI17" s="16">
        <v>2</v>
      </c>
      <c r="AJ17" s="22">
        <f t="shared" si="0"/>
        <v>8</v>
      </c>
      <c r="AK17" s="16">
        <v>1</v>
      </c>
      <c r="AL17" s="22">
        <f t="shared" si="1"/>
        <v>9</v>
      </c>
      <c r="AM17" s="16">
        <v>5.2</v>
      </c>
      <c r="AN17" s="28">
        <v>4</v>
      </c>
      <c r="AO17" s="16">
        <v>0</v>
      </c>
      <c r="AP17" s="16">
        <v>1.2</v>
      </c>
      <c r="AQ17" s="22">
        <f t="shared" si="2"/>
        <v>5.2</v>
      </c>
      <c r="AR17" s="28">
        <f t="shared" si="3"/>
        <v>5.2</v>
      </c>
      <c r="AS17" s="16">
        <v>1</v>
      </c>
      <c r="AT17" s="16">
        <v>1</v>
      </c>
      <c r="AU17" s="22">
        <f t="shared" si="4"/>
        <v>6.2</v>
      </c>
      <c r="AV17" s="28">
        <f t="shared" si="5"/>
        <v>6.2</v>
      </c>
      <c r="AW17" s="16">
        <v>0</v>
      </c>
      <c r="AX17" s="16">
        <v>3</v>
      </c>
      <c r="AY17" s="16">
        <v>1</v>
      </c>
      <c r="AZ17" s="16">
        <v>2</v>
      </c>
      <c r="BA17" s="22">
        <f t="shared" si="6"/>
        <v>6</v>
      </c>
      <c r="BB17" s="16">
        <v>0</v>
      </c>
      <c r="BC17" s="16">
        <v>0</v>
      </c>
      <c r="BD17" s="16">
        <v>0</v>
      </c>
      <c r="BE17" s="16">
        <v>1</v>
      </c>
      <c r="BF17" s="16">
        <v>7</v>
      </c>
      <c r="BG17" s="16">
        <v>0</v>
      </c>
      <c r="BH17" s="16">
        <v>0</v>
      </c>
      <c r="BI17" s="16">
        <v>3</v>
      </c>
      <c r="BJ17" s="16">
        <v>4</v>
      </c>
      <c r="BK17" s="16">
        <v>1</v>
      </c>
      <c r="BL17" s="16">
        <v>0</v>
      </c>
      <c r="BM17" s="16">
        <v>0</v>
      </c>
      <c r="BN17" s="16">
        <v>1</v>
      </c>
      <c r="BO17" s="16">
        <v>0</v>
      </c>
      <c r="BP17" s="16">
        <v>6</v>
      </c>
      <c r="BQ17" s="16">
        <v>1</v>
      </c>
      <c r="BR17" s="16">
        <v>1</v>
      </c>
      <c r="BS17" s="16">
        <v>0</v>
      </c>
      <c r="BT17" s="16">
        <v>2</v>
      </c>
      <c r="BU17" s="16">
        <v>1</v>
      </c>
      <c r="BV17" s="16">
        <v>0</v>
      </c>
      <c r="BW17" s="16">
        <v>1</v>
      </c>
      <c r="BX17" s="16">
        <v>1</v>
      </c>
      <c r="BY17" s="16">
        <v>1</v>
      </c>
      <c r="BZ17" s="16">
        <v>0</v>
      </c>
      <c r="CA17" s="16">
        <v>0.2</v>
      </c>
      <c r="CB17" s="16">
        <v>1</v>
      </c>
      <c r="CC17" s="16">
        <v>0</v>
      </c>
      <c r="CD17" s="16">
        <v>1</v>
      </c>
      <c r="CE17" s="16">
        <v>0.4</v>
      </c>
      <c r="CF17" s="16">
        <v>1.1000000000000001</v>
      </c>
      <c r="CG17" s="16">
        <v>0.32</v>
      </c>
      <c r="CH17" s="16">
        <v>1.1000000000000001</v>
      </c>
      <c r="CI17" s="16">
        <v>0.02</v>
      </c>
      <c r="CJ17" s="16">
        <v>0.02</v>
      </c>
      <c r="CK17" s="16" t="s">
        <v>491</v>
      </c>
      <c r="CL17" s="16">
        <v>0.02</v>
      </c>
      <c r="CM17" s="16">
        <v>0.04</v>
      </c>
      <c r="CN17" s="16" t="s">
        <v>491</v>
      </c>
      <c r="CO17" s="16">
        <v>0.4</v>
      </c>
      <c r="CP17" s="16">
        <v>1.1000000000000001</v>
      </c>
      <c r="CQ17" s="16">
        <v>0.08</v>
      </c>
      <c r="CR17" s="16" t="s">
        <v>491</v>
      </c>
      <c r="CS17" s="16">
        <v>0</v>
      </c>
      <c r="CT17" s="16">
        <v>0.1</v>
      </c>
      <c r="CU17" s="16" t="s">
        <v>491</v>
      </c>
      <c r="CV17" s="16">
        <v>0.2</v>
      </c>
      <c r="CW17" s="16">
        <v>0.02</v>
      </c>
      <c r="CX17" s="16">
        <v>0.9</v>
      </c>
      <c r="CY17" s="28">
        <f t="shared" si="7"/>
        <v>3.62</v>
      </c>
      <c r="CZ17" s="22">
        <f t="shared" si="37"/>
        <v>1.2000000000000002</v>
      </c>
      <c r="DA17" s="28">
        <f t="shared" si="9"/>
        <v>4.82</v>
      </c>
      <c r="DB17" s="28">
        <f t="shared" si="10"/>
        <v>5.82</v>
      </c>
      <c r="DC17" s="16">
        <v>1</v>
      </c>
      <c r="DD17" s="16">
        <v>0</v>
      </c>
      <c r="DE17" s="16"/>
      <c r="DF17" s="16">
        <v>0</v>
      </c>
      <c r="DG17" s="16">
        <v>0</v>
      </c>
      <c r="DH17" s="16"/>
      <c r="DI17" s="16" t="s">
        <v>492</v>
      </c>
      <c r="DJ17" s="16" t="s">
        <v>563</v>
      </c>
      <c r="DK17" s="16" t="s">
        <v>493</v>
      </c>
      <c r="DL17" s="16">
        <v>0</v>
      </c>
      <c r="DM17" s="16">
        <v>0</v>
      </c>
      <c r="DN17" s="16"/>
      <c r="DO17" s="16">
        <v>1</v>
      </c>
      <c r="DP17" s="16">
        <v>0</v>
      </c>
      <c r="DQ17" s="16"/>
      <c r="DR17" s="16">
        <v>0</v>
      </c>
      <c r="DS17" s="16">
        <v>0</v>
      </c>
      <c r="DT17" s="16">
        <v>2</v>
      </c>
      <c r="DU17" s="16">
        <v>0</v>
      </c>
      <c r="DV17" s="16">
        <v>0</v>
      </c>
      <c r="DW17" s="16">
        <v>2</v>
      </c>
      <c r="DX17" s="22">
        <f t="shared" si="11"/>
        <v>0</v>
      </c>
      <c r="DY17" s="22">
        <f t="shared" si="12"/>
        <v>0</v>
      </c>
      <c r="DZ17" s="22">
        <f t="shared" si="13"/>
        <v>4</v>
      </c>
      <c r="EA17" s="16">
        <v>1</v>
      </c>
      <c r="EB17" s="16">
        <v>0</v>
      </c>
      <c r="EC17" s="16">
        <v>2</v>
      </c>
      <c r="ED17" s="16">
        <v>0</v>
      </c>
      <c r="EE17" s="16">
        <v>0</v>
      </c>
      <c r="EF17" s="16">
        <v>0</v>
      </c>
      <c r="EG17" s="22">
        <f t="shared" si="14"/>
        <v>1</v>
      </c>
      <c r="EH17" s="22">
        <f t="shared" si="15"/>
        <v>0</v>
      </c>
      <c r="EI17" s="22">
        <f t="shared" si="16"/>
        <v>2</v>
      </c>
      <c r="EJ17" s="22">
        <f t="shared" si="17"/>
        <v>1</v>
      </c>
      <c r="EK17" s="22">
        <f t="shared" si="18"/>
        <v>0</v>
      </c>
      <c r="EL17" s="22">
        <f t="shared" si="19"/>
        <v>6</v>
      </c>
      <c r="EM17" s="16">
        <v>0</v>
      </c>
      <c r="EN17" s="16">
        <v>0</v>
      </c>
      <c r="EO17" s="16">
        <v>0</v>
      </c>
      <c r="EP17" s="16">
        <v>0</v>
      </c>
      <c r="EQ17" s="22">
        <f t="shared" si="20"/>
        <v>0</v>
      </c>
      <c r="ER17" s="22">
        <f t="shared" si="21"/>
        <v>0</v>
      </c>
      <c r="ES17" s="16">
        <v>0</v>
      </c>
      <c r="ET17" s="16">
        <v>0</v>
      </c>
      <c r="EU17" s="16">
        <v>1</v>
      </c>
      <c r="EV17" s="16">
        <v>0</v>
      </c>
      <c r="EW17" s="22">
        <f t="shared" si="22"/>
        <v>1</v>
      </c>
      <c r="EX17" s="22">
        <f t="shared" si="38"/>
        <v>0</v>
      </c>
      <c r="EY17" s="22">
        <f t="shared" si="23"/>
        <v>1</v>
      </c>
      <c r="EZ17" s="22">
        <f t="shared" si="24"/>
        <v>0</v>
      </c>
      <c r="FA17" s="16">
        <v>0</v>
      </c>
      <c r="FB17" s="16">
        <v>0</v>
      </c>
      <c r="FC17" s="22">
        <f t="shared" si="25"/>
        <v>0</v>
      </c>
      <c r="FD17" s="16">
        <v>1</v>
      </c>
      <c r="FE17" s="16">
        <v>0</v>
      </c>
      <c r="FF17" s="16">
        <v>0</v>
      </c>
      <c r="FG17" s="16">
        <v>0</v>
      </c>
      <c r="FH17" s="16">
        <v>2</v>
      </c>
      <c r="FI17" s="16">
        <v>0</v>
      </c>
      <c r="FJ17" s="16">
        <v>0</v>
      </c>
      <c r="FK17" s="16">
        <v>0</v>
      </c>
      <c r="FL17" s="16">
        <v>0</v>
      </c>
      <c r="FM17" s="16">
        <v>0</v>
      </c>
      <c r="FN17" s="16">
        <v>0</v>
      </c>
      <c r="FO17" s="16">
        <v>0</v>
      </c>
      <c r="FP17" s="16">
        <v>0</v>
      </c>
      <c r="FQ17" s="16">
        <v>211</v>
      </c>
      <c r="FR17" s="16">
        <v>18</v>
      </c>
      <c r="FS17" s="22">
        <f t="shared" si="26"/>
        <v>2</v>
      </c>
      <c r="FT17" s="16">
        <v>0</v>
      </c>
      <c r="FU17" s="16">
        <v>0</v>
      </c>
      <c r="FV17" s="16">
        <v>0</v>
      </c>
      <c r="FW17" s="16">
        <v>0</v>
      </c>
      <c r="FX17" s="16">
        <v>0</v>
      </c>
      <c r="FY17" s="16">
        <v>0</v>
      </c>
      <c r="FZ17" s="16">
        <v>0</v>
      </c>
      <c r="GA17" s="16">
        <v>0</v>
      </c>
      <c r="GB17" s="16">
        <v>0</v>
      </c>
      <c r="GC17" s="16">
        <v>0</v>
      </c>
      <c r="GD17" s="16">
        <v>0</v>
      </c>
      <c r="GE17" s="16">
        <v>0</v>
      </c>
      <c r="GF17" s="16">
        <v>0</v>
      </c>
      <c r="GG17" s="16">
        <v>0</v>
      </c>
      <c r="GH17" s="16">
        <v>0</v>
      </c>
      <c r="GI17" s="16">
        <v>0</v>
      </c>
      <c r="GJ17" s="16">
        <v>0</v>
      </c>
      <c r="GK17" s="16">
        <v>0</v>
      </c>
      <c r="GL17" s="16">
        <v>0</v>
      </c>
      <c r="GM17" s="16">
        <v>0</v>
      </c>
      <c r="GN17" s="16">
        <v>6</v>
      </c>
      <c r="GO17" s="16">
        <v>5</v>
      </c>
      <c r="GP17" s="16">
        <v>1</v>
      </c>
      <c r="GQ17" s="16">
        <v>0</v>
      </c>
      <c r="GR17" s="16">
        <v>0</v>
      </c>
      <c r="GS17" s="16">
        <v>0</v>
      </c>
      <c r="GT17" s="16">
        <v>0</v>
      </c>
      <c r="GU17" s="16">
        <v>0</v>
      </c>
      <c r="GV17" s="16">
        <v>0</v>
      </c>
      <c r="GW17" s="16">
        <v>0</v>
      </c>
      <c r="GX17" s="16">
        <v>2</v>
      </c>
      <c r="GY17" s="16" t="s">
        <v>494</v>
      </c>
      <c r="GZ17" s="16">
        <v>0</v>
      </c>
      <c r="HA17" s="16">
        <v>2</v>
      </c>
      <c r="HB17" s="16" t="s">
        <v>495</v>
      </c>
      <c r="HC17" s="16">
        <v>0</v>
      </c>
      <c r="HD17" s="16" t="s">
        <v>496</v>
      </c>
      <c r="HE17" s="16">
        <v>1</v>
      </c>
      <c r="HF17" s="16">
        <v>1</v>
      </c>
      <c r="HG17" s="16">
        <v>1</v>
      </c>
      <c r="HH17" s="16">
        <v>0</v>
      </c>
      <c r="HI17" s="16">
        <v>0</v>
      </c>
      <c r="HJ17" s="16">
        <v>2</v>
      </c>
      <c r="HK17" s="16" t="s">
        <v>497</v>
      </c>
      <c r="HL17" s="16">
        <v>0</v>
      </c>
      <c r="HM17" s="16" t="s">
        <v>498</v>
      </c>
      <c r="HN17" s="16">
        <v>2</v>
      </c>
      <c r="HO17" s="16" t="s">
        <v>499</v>
      </c>
      <c r="HP17" s="16">
        <v>1</v>
      </c>
      <c r="HQ17" s="16" t="s">
        <v>500</v>
      </c>
      <c r="HR17" s="16">
        <v>5</v>
      </c>
      <c r="HS17" s="16" t="s">
        <v>179</v>
      </c>
      <c r="HT17" s="16">
        <v>1</v>
      </c>
      <c r="HU17" s="16">
        <v>0</v>
      </c>
      <c r="HV17" s="16">
        <v>0</v>
      </c>
      <c r="HW17" s="16">
        <v>0</v>
      </c>
      <c r="HX17" s="16">
        <v>0</v>
      </c>
      <c r="HY17" s="16">
        <v>0</v>
      </c>
      <c r="HZ17" s="16">
        <v>10</v>
      </c>
      <c r="IA17" s="16" t="s">
        <v>501</v>
      </c>
      <c r="IB17" s="16">
        <v>0</v>
      </c>
      <c r="IC17" s="16">
        <v>28</v>
      </c>
      <c r="ID17" s="16">
        <v>0</v>
      </c>
      <c r="IE17" s="16">
        <v>0</v>
      </c>
      <c r="IF17" s="16">
        <v>0</v>
      </c>
      <c r="IG17" s="16">
        <v>2</v>
      </c>
      <c r="IH17" s="16" t="s">
        <v>502</v>
      </c>
      <c r="II17" s="16">
        <v>0</v>
      </c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48">
        <v>121699</v>
      </c>
      <c r="IZ17" s="7">
        <v>404.72977799999995</v>
      </c>
      <c r="JA17" s="48">
        <v>95464</v>
      </c>
      <c r="JB17" s="7">
        <v>93.957795000000004</v>
      </c>
      <c r="JC17" s="48">
        <v>7</v>
      </c>
      <c r="JD17" s="48">
        <v>3</v>
      </c>
      <c r="JE17" s="48">
        <v>23</v>
      </c>
      <c r="JF17" s="48"/>
      <c r="JG17" s="48">
        <v>23</v>
      </c>
      <c r="JH17" s="48">
        <v>23</v>
      </c>
      <c r="JI17" s="48">
        <v>0</v>
      </c>
      <c r="JJ17" s="48">
        <v>0</v>
      </c>
      <c r="JK17" s="48">
        <v>0</v>
      </c>
      <c r="JL17" s="48">
        <v>100</v>
      </c>
      <c r="JM17" s="48">
        <v>99.993952014076925</v>
      </c>
      <c r="JN17" s="36">
        <f t="shared" si="27"/>
        <v>1.8181818181818181</v>
      </c>
      <c r="JO17" s="32">
        <f>EL17/CG17</f>
        <v>18.75</v>
      </c>
      <c r="JP17" s="38">
        <v>8</v>
      </c>
      <c r="JQ17" s="35">
        <f t="shared" si="29"/>
        <v>9</v>
      </c>
      <c r="JR17" s="37">
        <f t="shared" si="30"/>
        <v>1</v>
      </c>
      <c r="JS17" s="39">
        <f t="shared" si="31"/>
        <v>23</v>
      </c>
      <c r="JT17" s="41">
        <v>99.993952014076925</v>
      </c>
      <c r="JU17" s="41">
        <f t="shared" si="32"/>
        <v>99.993952014076925</v>
      </c>
      <c r="JV17" s="43">
        <f t="shared" si="33"/>
        <v>0</v>
      </c>
      <c r="JW17" s="39">
        <f t="shared" si="34"/>
        <v>23</v>
      </c>
      <c r="JX17" s="40">
        <v>5</v>
      </c>
      <c r="JY17" s="38">
        <v>4</v>
      </c>
      <c r="JZ17" s="54">
        <f t="shared" si="35"/>
        <v>0.38461538461538458</v>
      </c>
      <c r="KA17" s="38">
        <f t="shared" si="36"/>
        <v>28</v>
      </c>
      <c r="KB17" s="53">
        <v>0</v>
      </c>
    </row>
    <row r="18" spans="1:288" s="8" customFormat="1" ht="114.75" x14ac:dyDescent="0.25">
      <c r="A18" s="4">
        <v>4215</v>
      </c>
      <c r="B18" s="16" t="s">
        <v>241</v>
      </c>
      <c r="C18" s="16" t="s">
        <v>503</v>
      </c>
      <c r="D18" s="16" t="s">
        <v>558</v>
      </c>
      <c r="E18" s="21">
        <v>470</v>
      </c>
      <c r="F18" s="16" t="s">
        <v>504</v>
      </c>
      <c r="G18" s="16">
        <v>40747</v>
      </c>
      <c r="H18" s="16" t="s">
        <v>505</v>
      </c>
      <c r="I18" s="15" t="s">
        <v>559</v>
      </c>
      <c r="J18" s="16" t="s">
        <v>506</v>
      </c>
      <c r="K18" s="16" t="s">
        <v>507</v>
      </c>
      <c r="L18" s="16" t="s">
        <v>231</v>
      </c>
      <c r="M18" s="16" t="s">
        <v>208</v>
      </c>
      <c r="N18" s="16" t="s">
        <v>561</v>
      </c>
      <c r="O18" s="16" t="s">
        <v>508</v>
      </c>
      <c r="P18" s="16" t="s">
        <v>222</v>
      </c>
      <c r="Q18" s="16" t="s">
        <v>509</v>
      </c>
      <c r="R18" s="16" t="s">
        <v>226</v>
      </c>
      <c r="S18" s="16" t="s">
        <v>208</v>
      </c>
      <c r="T18" s="16" t="s">
        <v>562</v>
      </c>
      <c r="U18" s="16" t="s">
        <v>510</v>
      </c>
      <c r="V18" s="16"/>
      <c r="W18" s="16"/>
      <c r="X18" s="16"/>
      <c r="Y18" s="16"/>
      <c r="Z18" s="16"/>
      <c r="AA18" s="16"/>
      <c r="AB18" s="16" t="s">
        <v>509</v>
      </c>
      <c r="AC18" s="16" t="s">
        <v>226</v>
      </c>
      <c r="AD18" s="16" t="s">
        <v>208</v>
      </c>
      <c r="AE18" s="16" t="s">
        <v>562</v>
      </c>
      <c r="AF18" s="16" t="s">
        <v>510</v>
      </c>
      <c r="AG18" s="28" t="s">
        <v>597</v>
      </c>
      <c r="AH18" s="16">
        <v>1</v>
      </c>
      <c r="AI18" s="16">
        <v>0</v>
      </c>
      <c r="AJ18" s="22">
        <f t="shared" si="0"/>
        <v>1</v>
      </c>
      <c r="AK18" s="16">
        <v>0</v>
      </c>
      <c r="AL18" s="22">
        <f t="shared" si="1"/>
        <v>1</v>
      </c>
      <c r="AM18" s="16">
        <v>1</v>
      </c>
      <c r="AN18" s="28">
        <v>1</v>
      </c>
      <c r="AO18" s="16">
        <v>0</v>
      </c>
      <c r="AP18" s="16">
        <v>0</v>
      </c>
      <c r="AQ18" s="22">
        <f t="shared" si="2"/>
        <v>1</v>
      </c>
      <c r="AR18" s="28">
        <f t="shared" si="3"/>
        <v>1</v>
      </c>
      <c r="AS18" s="16">
        <v>0</v>
      </c>
      <c r="AT18" s="16">
        <v>0</v>
      </c>
      <c r="AU18" s="22">
        <f t="shared" si="4"/>
        <v>1</v>
      </c>
      <c r="AV18" s="28">
        <f t="shared" si="5"/>
        <v>1</v>
      </c>
      <c r="AW18" s="16">
        <v>0</v>
      </c>
      <c r="AX18" s="16">
        <v>1</v>
      </c>
      <c r="AY18" s="16">
        <v>0</v>
      </c>
      <c r="AZ18" s="16">
        <v>0</v>
      </c>
      <c r="BA18" s="22">
        <f t="shared" si="6"/>
        <v>1</v>
      </c>
      <c r="BB18" s="16">
        <v>0</v>
      </c>
      <c r="BC18" s="16">
        <v>0</v>
      </c>
      <c r="BD18" s="16">
        <v>0</v>
      </c>
      <c r="BE18" s="16">
        <v>0</v>
      </c>
      <c r="BF18" s="16">
        <v>1</v>
      </c>
      <c r="BG18" s="16">
        <v>0</v>
      </c>
      <c r="BH18" s="16">
        <v>0</v>
      </c>
      <c r="BI18" s="16">
        <v>0</v>
      </c>
      <c r="BJ18" s="16">
        <v>1</v>
      </c>
      <c r="BK18" s="16">
        <v>0</v>
      </c>
      <c r="BL18" s="16">
        <v>0</v>
      </c>
      <c r="BM18" s="16">
        <v>0</v>
      </c>
      <c r="BN18" s="16">
        <v>0</v>
      </c>
      <c r="BO18" s="16">
        <v>1</v>
      </c>
      <c r="BP18" s="16">
        <v>0</v>
      </c>
      <c r="BQ18" s="16">
        <v>0</v>
      </c>
      <c r="BR18" s="16">
        <v>0</v>
      </c>
      <c r="BS18" s="16">
        <v>0</v>
      </c>
      <c r="BT18" s="16">
        <v>3</v>
      </c>
      <c r="BU18" s="16">
        <v>1</v>
      </c>
      <c r="BV18" s="16">
        <v>0</v>
      </c>
      <c r="BW18" s="16">
        <v>0</v>
      </c>
      <c r="BX18" s="16">
        <v>1</v>
      </c>
      <c r="BY18" s="16">
        <v>1</v>
      </c>
      <c r="BZ18" s="16">
        <v>0</v>
      </c>
      <c r="CA18" s="16">
        <v>0</v>
      </c>
      <c r="CB18" s="16">
        <v>0</v>
      </c>
      <c r="CC18" s="16">
        <v>0</v>
      </c>
      <c r="CD18" s="16">
        <v>1</v>
      </c>
      <c r="CE18" s="16">
        <v>0.1</v>
      </c>
      <c r="CF18" s="16">
        <v>0.6</v>
      </c>
      <c r="CG18" s="16">
        <v>0</v>
      </c>
      <c r="CH18" s="16">
        <v>0.1</v>
      </c>
      <c r="CI18" s="16">
        <v>0.05</v>
      </c>
      <c r="CJ18" s="16">
        <v>0</v>
      </c>
      <c r="CK18" s="16">
        <v>0</v>
      </c>
      <c r="CL18" s="16">
        <v>0</v>
      </c>
      <c r="CM18" s="16">
        <v>0.1</v>
      </c>
      <c r="CN18" s="16" t="s">
        <v>511</v>
      </c>
      <c r="CO18" s="16">
        <v>0.05</v>
      </c>
      <c r="CP18" s="16">
        <v>0</v>
      </c>
      <c r="CQ18" s="16">
        <v>0</v>
      </c>
      <c r="CR18" s="16"/>
      <c r="CS18" s="16">
        <v>0</v>
      </c>
      <c r="CT18" s="16">
        <v>0</v>
      </c>
      <c r="CU18" s="16">
        <v>0</v>
      </c>
      <c r="CV18" s="16">
        <v>1</v>
      </c>
      <c r="CW18" s="16">
        <v>0</v>
      </c>
      <c r="CX18" s="16">
        <v>0</v>
      </c>
      <c r="CY18" s="28">
        <f t="shared" si="7"/>
        <v>2</v>
      </c>
      <c r="CZ18" s="22">
        <f t="shared" si="37"/>
        <v>0</v>
      </c>
      <c r="DA18" s="28">
        <f t="shared" si="9"/>
        <v>2</v>
      </c>
      <c r="DB18" s="28">
        <f t="shared" si="10"/>
        <v>2</v>
      </c>
      <c r="DC18" s="16">
        <v>1</v>
      </c>
      <c r="DD18" s="16"/>
      <c r="DE18" s="16" t="s">
        <v>513</v>
      </c>
      <c r="DF18" s="16">
        <v>1</v>
      </c>
      <c r="DG18" s="16" t="s">
        <v>512</v>
      </c>
      <c r="DH18" s="16" t="s">
        <v>514</v>
      </c>
      <c r="DI18" s="16" t="s">
        <v>515</v>
      </c>
      <c r="DJ18" s="16" t="s">
        <v>563</v>
      </c>
      <c r="DK18" s="16" t="s">
        <v>516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 t="s">
        <v>517</v>
      </c>
      <c r="DR18" s="16">
        <v>0</v>
      </c>
      <c r="DS18" s="16">
        <v>0</v>
      </c>
      <c r="DT18" s="16">
        <v>0</v>
      </c>
      <c r="DU18" s="16">
        <v>1</v>
      </c>
      <c r="DV18" s="16">
        <v>0</v>
      </c>
      <c r="DW18" s="16">
        <v>0</v>
      </c>
      <c r="DX18" s="22">
        <f t="shared" si="11"/>
        <v>1</v>
      </c>
      <c r="DY18" s="22">
        <f t="shared" si="12"/>
        <v>0</v>
      </c>
      <c r="DZ18" s="22">
        <f t="shared" si="13"/>
        <v>0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22">
        <f t="shared" si="14"/>
        <v>0</v>
      </c>
      <c r="EH18" s="22">
        <f t="shared" si="15"/>
        <v>0</v>
      </c>
      <c r="EI18" s="22">
        <f t="shared" si="16"/>
        <v>0</v>
      </c>
      <c r="EJ18" s="22">
        <f t="shared" si="17"/>
        <v>1</v>
      </c>
      <c r="EK18" s="22">
        <f t="shared" si="18"/>
        <v>0</v>
      </c>
      <c r="EL18" s="22">
        <f t="shared" si="19"/>
        <v>0</v>
      </c>
      <c r="EM18" s="16">
        <v>1</v>
      </c>
      <c r="EN18" s="16">
        <v>0</v>
      </c>
      <c r="EO18" s="16">
        <v>1</v>
      </c>
      <c r="EP18" s="16">
        <v>0</v>
      </c>
      <c r="EQ18" s="22">
        <f t="shared" si="20"/>
        <v>2</v>
      </c>
      <c r="ER18" s="22">
        <f t="shared" si="21"/>
        <v>0</v>
      </c>
      <c r="ES18" s="16">
        <v>2</v>
      </c>
      <c r="ET18" s="16">
        <v>0</v>
      </c>
      <c r="EU18" s="16">
        <v>2</v>
      </c>
      <c r="EV18" s="16">
        <v>0</v>
      </c>
      <c r="EW18" s="22">
        <f t="shared" si="22"/>
        <v>4</v>
      </c>
      <c r="EX18" s="22">
        <f t="shared" si="38"/>
        <v>0</v>
      </c>
      <c r="EY18" s="22">
        <f t="shared" si="23"/>
        <v>6</v>
      </c>
      <c r="EZ18" s="22">
        <f t="shared" si="24"/>
        <v>0</v>
      </c>
      <c r="FA18" s="16">
        <v>0</v>
      </c>
      <c r="FB18" s="16">
        <v>0</v>
      </c>
      <c r="FC18" s="22">
        <f t="shared" si="25"/>
        <v>0</v>
      </c>
      <c r="FD18" s="16">
        <v>0</v>
      </c>
      <c r="FE18" s="16">
        <v>4</v>
      </c>
      <c r="FF18" s="16">
        <v>0</v>
      </c>
      <c r="FG18" s="16">
        <v>0</v>
      </c>
      <c r="FH18" s="16">
        <v>0</v>
      </c>
      <c r="FI18" s="16">
        <v>0</v>
      </c>
      <c r="FJ18" s="16">
        <v>26</v>
      </c>
      <c r="FK18" s="16">
        <v>0</v>
      </c>
      <c r="FL18" s="16">
        <v>0</v>
      </c>
      <c r="FM18" s="16">
        <v>0</v>
      </c>
      <c r="FN18" s="16">
        <v>0</v>
      </c>
      <c r="FO18" s="16">
        <v>0</v>
      </c>
      <c r="FP18" s="16">
        <v>0</v>
      </c>
      <c r="FQ18" s="16">
        <v>45</v>
      </c>
      <c r="FR18" s="16">
        <v>37</v>
      </c>
      <c r="FS18" s="22">
        <f t="shared" si="26"/>
        <v>7</v>
      </c>
      <c r="FT18" s="16">
        <v>0</v>
      </c>
      <c r="FU18" s="16">
        <v>0</v>
      </c>
      <c r="FV18" s="16">
        <v>0</v>
      </c>
      <c r="FW18" s="16">
        <v>0</v>
      </c>
      <c r="FX18" s="16">
        <v>0</v>
      </c>
      <c r="FY18" s="16">
        <v>0</v>
      </c>
      <c r="FZ18" s="16">
        <v>0</v>
      </c>
      <c r="GA18" s="16">
        <v>0</v>
      </c>
      <c r="GB18" s="16">
        <v>0</v>
      </c>
      <c r="GC18" s="16">
        <v>0</v>
      </c>
      <c r="GD18" s="16">
        <v>0</v>
      </c>
      <c r="GE18" s="16">
        <v>0</v>
      </c>
      <c r="GF18" s="16">
        <v>0</v>
      </c>
      <c r="GG18" s="16">
        <v>0</v>
      </c>
      <c r="GH18" s="16">
        <v>0</v>
      </c>
      <c r="GI18" s="16">
        <v>0</v>
      </c>
      <c r="GJ18" s="16">
        <v>0</v>
      </c>
      <c r="GK18" s="16">
        <v>0</v>
      </c>
      <c r="GL18" s="16">
        <v>0</v>
      </c>
      <c r="GM18" s="16">
        <v>0</v>
      </c>
      <c r="GN18" s="16">
        <v>100</v>
      </c>
      <c r="GO18" s="16">
        <v>40</v>
      </c>
      <c r="GP18" s="16">
        <v>0</v>
      </c>
      <c r="GQ18" s="16">
        <v>0</v>
      </c>
      <c r="GR18" s="16">
        <v>0</v>
      </c>
      <c r="GS18" s="16">
        <v>0</v>
      </c>
      <c r="GT18" s="16">
        <v>0</v>
      </c>
      <c r="GU18" s="16">
        <v>0</v>
      </c>
      <c r="GV18" s="16">
        <v>0</v>
      </c>
      <c r="GW18" s="16">
        <v>0</v>
      </c>
      <c r="GX18" s="16">
        <v>2</v>
      </c>
      <c r="GY18" s="16" t="s">
        <v>518</v>
      </c>
      <c r="GZ18" s="16" t="s">
        <v>519</v>
      </c>
      <c r="HA18" s="16">
        <v>3</v>
      </c>
      <c r="HB18" s="16" t="s">
        <v>520</v>
      </c>
      <c r="HC18" s="16" t="s">
        <v>521</v>
      </c>
      <c r="HD18" s="16" t="s">
        <v>522</v>
      </c>
      <c r="HE18" s="16">
        <v>1</v>
      </c>
      <c r="HF18" s="16">
        <v>1</v>
      </c>
      <c r="HG18" s="16">
        <v>1</v>
      </c>
      <c r="HH18" s="16">
        <v>0</v>
      </c>
      <c r="HI18" s="16">
        <v>0</v>
      </c>
      <c r="HJ18" s="16">
        <v>3</v>
      </c>
      <c r="HK18" s="16" t="s">
        <v>523</v>
      </c>
      <c r="HL18" s="16" t="s">
        <v>524</v>
      </c>
      <c r="HM18" s="16" t="s">
        <v>525</v>
      </c>
      <c r="HN18" s="16">
        <v>3</v>
      </c>
      <c r="HO18" s="16" t="s">
        <v>526</v>
      </c>
      <c r="HP18" s="16">
        <v>1</v>
      </c>
      <c r="HQ18" s="16" t="s">
        <v>527</v>
      </c>
      <c r="HR18" s="16">
        <v>2</v>
      </c>
      <c r="HS18" s="16" t="s">
        <v>528</v>
      </c>
      <c r="HT18" s="16">
        <v>0</v>
      </c>
      <c r="HU18" s="16">
        <v>0</v>
      </c>
      <c r="HV18" s="16">
        <v>1</v>
      </c>
      <c r="HW18" s="16">
        <v>0</v>
      </c>
      <c r="HX18" s="16">
        <v>0</v>
      </c>
      <c r="HY18" s="16">
        <v>0</v>
      </c>
      <c r="HZ18" s="16">
        <v>0</v>
      </c>
      <c r="IA18" s="16">
        <v>0</v>
      </c>
      <c r="IB18" s="16">
        <v>0</v>
      </c>
      <c r="IC18" s="16">
        <v>0</v>
      </c>
      <c r="ID18" s="16">
        <v>0</v>
      </c>
      <c r="IE18" s="16">
        <v>0</v>
      </c>
      <c r="IF18" s="16">
        <v>2</v>
      </c>
      <c r="IG18" s="16">
        <v>0</v>
      </c>
      <c r="IH18" s="16" t="s">
        <v>529</v>
      </c>
      <c r="II18" s="16">
        <v>0</v>
      </c>
      <c r="IJ18" s="16">
        <v>20880</v>
      </c>
      <c r="IK18" s="16">
        <v>88.89</v>
      </c>
      <c r="IL18" s="16">
        <v>15.95</v>
      </c>
      <c r="IM18" s="16">
        <v>26.21</v>
      </c>
      <c r="IN18" s="16">
        <v>1</v>
      </c>
      <c r="IO18" s="16">
        <v>0</v>
      </c>
      <c r="IP18" s="16" t="s">
        <v>530</v>
      </c>
      <c r="IQ18" s="16">
        <v>3</v>
      </c>
      <c r="IR18" s="16">
        <v>3</v>
      </c>
      <c r="IS18" s="16">
        <v>6</v>
      </c>
      <c r="IT18" s="16">
        <v>0</v>
      </c>
      <c r="IU18" s="24">
        <v>0.5</v>
      </c>
      <c r="IV18" s="24">
        <v>0.38</v>
      </c>
      <c r="IW18" s="24">
        <v>1</v>
      </c>
      <c r="IX18" s="24">
        <v>1</v>
      </c>
      <c r="IY18" s="48">
        <v>20656</v>
      </c>
      <c r="IZ18" s="7">
        <v>88.857831000000004</v>
      </c>
      <c r="JA18" s="48">
        <v>15867</v>
      </c>
      <c r="JB18" s="7">
        <v>26.169135999999998</v>
      </c>
      <c r="JC18" s="48">
        <v>1</v>
      </c>
      <c r="JD18" s="48">
        <v>1</v>
      </c>
      <c r="JE18" s="48">
        <v>6</v>
      </c>
      <c r="JF18" s="48">
        <v>2</v>
      </c>
      <c r="JG18" s="48">
        <v>4</v>
      </c>
      <c r="JH18" s="48">
        <v>6</v>
      </c>
      <c r="JI18" s="48">
        <v>0</v>
      </c>
      <c r="JJ18" s="48">
        <v>33.333333333333329</v>
      </c>
      <c r="JK18" s="48">
        <v>25.447728968311189</v>
      </c>
      <c r="JL18" s="48">
        <v>100</v>
      </c>
      <c r="JM18" s="48">
        <v>100.0118942808766</v>
      </c>
      <c r="JN18" s="36">
        <f t="shared" si="27"/>
        <v>11.666666666666668</v>
      </c>
      <c r="JO18" s="32">
        <v>0</v>
      </c>
      <c r="JP18" s="38">
        <v>1</v>
      </c>
      <c r="JQ18" s="35">
        <f t="shared" si="29"/>
        <v>1</v>
      </c>
      <c r="JR18" s="37">
        <f t="shared" si="30"/>
        <v>0</v>
      </c>
      <c r="JS18" s="39">
        <f t="shared" si="31"/>
        <v>6</v>
      </c>
      <c r="JT18" s="41">
        <v>100.0118942808766</v>
      </c>
      <c r="JU18" s="41">
        <f t="shared" si="32"/>
        <v>100.0118942808766</v>
      </c>
      <c r="JV18" s="43">
        <f t="shared" si="33"/>
        <v>0</v>
      </c>
      <c r="JW18" s="39">
        <f t="shared" si="34"/>
        <v>6</v>
      </c>
      <c r="JX18" s="38">
        <v>4</v>
      </c>
      <c r="JY18" s="38">
        <v>2</v>
      </c>
      <c r="JZ18" s="54">
        <f t="shared" si="35"/>
        <v>7</v>
      </c>
      <c r="KA18" s="38">
        <f t="shared" si="36"/>
        <v>0</v>
      </c>
      <c r="KB18" s="53">
        <f>FL18/FJ18*100</f>
        <v>0</v>
      </c>
    </row>
    <row r="19" spans="1:288" s="8" customFormat="1" ht="25.5" x14ac:dyDescent="0.25">
      <c r="A19" s="4">
        <v>4216</v>
      </c>
      <c r="B19" s="16" t="s">
        <v>241</v>
      </c>
      <c r="C19" s="16" t="s">
        <v>531</v>
      </c>
      <c r="D19" s="16" t="s">
        <v>470</v>
      </c>
      <c r="E19" s="21">
        <v>1</v>
      </c>
      <c r="F19" s="16" t="s">
        <v>532</v>
      </c>
      <c r="G19" s="16">
        <v>43824</v>
      </c>
      <c r="H19" s="16" t="s">
        <v>533</v>
      </c>
      <c r="I19" s="16" t="s">
        <v>534</v>
      </c>
      <c r="J19" s="16" t="s">
        <v>535</v>
      </c>
      <c r="K19" s="16" t="s">
        <v>536</v>
      </c>
      <c r="L19" s="16" t="s">
        <v>212</v>
      </c>
      <c r="M19" s="16" t="s">
        <v>208</v>
      </c>
      <c r="N19" s="16">
        <v>415736260</v>
      </c>
      <c r="O19" s="16" t="s">
        <v>537</v>
      </c>
      <c r="P19" s="23" t="s">
        <v>220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 t="s">
        <v>538</v>
      </c>
      <c r="AC19" s="16" t="s">
        <v>213</v>
      </c>
      <c r="AD19" s="16" t="s">
        <v>218</v>
      </c>
      <c r="AE19" s="16">
        <v>415736261</v>
      </c>
      <c r="AF19" s="16" t="s">
        <v>539</v>
      </c>
      <c r="AG19" s="28" t="s">
        <v>597</v>
      </c>
      <c r="AH19" s="16">
        <v>2</v>
      </c>
      <c r="AI19" s="16">
        <v>7</v>
      </c>
      <c r="AJ19" s="22">
        <f t="shared" si="0"/>
        <v>9</v>
      </c>
      <c r="AK19" s="16">
        <v>0</v>
      </c>
      <c r="AL19" s="22">
        <f t="shared" si="1"/>
        <v>9</v>
      </c>
      <c r="AM19" s="16">
        <v>2</v>
      </c>
      <c r="AN19" s="28">
        <v>2</v>
      </c>
      <c r="AO19" s="16">
        <v>7</v>
      </c>
      <c r="AP19" s="28">
        <v>7</v>
      </c>
      <c r="AQ19" s="22">
        <f t="shared" si="2"/>
        <v>9</v>
      </c>
      <c r="AR19" s="28">
        <f t="shared" si="3"/>
        <v>9</v>
      </c>
      <c r="AS19" s="16">
        <v>0</v>
      </c>
      <c r="AT19" s="16">
        <v>0</v>
      </c>
      <c r="AU19" s="22">
        <f t="shared" si="4"/>
        <v>9</v>
      </c>
      <c r="AV19" s="28">
        <f t="shared" si="5"/>
        <v>9</v>
      </c>
      <c r="AW19" s="16">
        <v>0</v>
      </c>
      <c r="AX19" s="16">
        <v>1</v>
      </c>
      <c r="AY19" s="16">
        <v>0</v>
      </c>
      <c r="AZ19" s="16">
        <v>1</v>
      </c>
      <c r="BA19" s="22">
        <f t="shared" si="6"/>
        <v>2</v>
      </c>
      <c r="BB19" s="16">
        <v>0</v>
      </c>
      <c r="BC19" s="16">
        <v>1</v>
      </c>
      <c r="BD19" s="16">
        <v>0</v>
      </c>
      <c r="BE19" s="16">
        <v>1</v>
      </c>
      <c r="BF19" s="16">
        <v>0</v>
      </c>
      <c r="BG19" s="16">
        <v>0</v>
      </c>
      <c r="BH19" s="16">
        <v>0</v>
      </c>
      <c r="BI19" s="16">
        <v>1</v>
      </c>
      <c r="BJ19" s="16">
        <v>0</v>
      </c>
      <c r="BK19" s="16">
        <v>1</v>
      </c>
      <c r="BL19" s="16">
        <v>0</v>
      </c>
      <c r="BM19" s="16">
        <v>0</v>
      </c>
      <c r="BN19" s="16">
        <v>1</v>
      </c>
      <c r="BO19" s="16">
        <v>1</v>
      </c>
      <c r="BP19" s="16">
        <v>0</v>
      </c>
      <c r="BQ19" s="16">
        <v>0</v>
      </c>
      <c r="BR19" s="16">
        <v>1</v>
      </c>
      <c r="BS19" s="16">
        <v>0</v>
      </c>
      <c r="BT19" s="16">
        <v>2</v>
      </c>
      <c r="BU19" s="16">
        <v>1</v>
      </c>
      <c r="BV19" s="16">
        <v>0</v>
      </c>
      <c r="BW19" s="16">
        <v>1</v>
      </c>
      <c r="BX19" s="16">
        <v>0</v>
      </c>
      <c r="BY19" s="16">
        <v>1</v>
      </c>
      <c r="BZ19" s="16">
        <v>0</v>
      </c>
      <c r="CA19" s="16">
        <v>1</v>
      </c>
      <c r="CB19" s="16">
        <v>1</v>
      </c>
      <c r="CC19" s="16">
        <v>1</v>
      </c>
      <c r="CD19" s="16">
        <v>1</v>
      </c>
      <c r="CE19" s="16">
        <v>1</v>
      </c>
      <c r="CF19" s="16">
        <v>1</v>
      </c>
      <c r="CG19" s="16">
        <v>1</v>
      </c>
      <c r="CH19" s="16">
        <v>2</v>
      </c>
      <c r="CI19" s="16">
        <v>1</v>
      </c>
      <c r="CJ19" s="16">
        <v>0</v>
      </c>
      <c r="CK19" s="16">
        <v>0</v>
      </c>
      <c r="CL19" s="16">
        <v>2</v>
      </c>
      <c r="CM19" s="16">
        <v>0</v>
      </c>
      <c r="CN19" s="16">
        <v>0</v>
      </c>
      <c r="CO19" s="16">
        <v>0</v>
      </c>
      <c r="CP19" s="16">
        <v>2</v>
      </c>
      <c r="CQ19" s="16">
        <v>0</v>
      </c>
      <c r="CR19" s="16"/>
      <c r="CS19" s="16">
        <v>0</v>
      </c>
      <c r="CT19" s="16">
        <v>0</v>
      </c>
      <c r="CU19" s="16">
        <v>0</v>
      </c>
      <c r="CV19" s="16">
        <v>2</v>
      </c>
      <c r="CW19" s="16">
        <v>4</v>
      </c>
      <c r="CX19" s="16">
        <v>0</v>
      </c>
      <c r="CY19" s="28">
        <f t="shared" si="7"/>
        <v>10</v>
      </c>
      <c r="CZ19" s="28">
        <f t="shared" si="37"/>
        <v>6</v>
      </c>
      <c r="DA19" s="28">
        <f t="shared" si="9"/>
        <v>16</v>
      </c>
      <c r="DB19" s="28">
        <f t="shared" si="10"/>
        <v>16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/>
      <c r="DI19" s="16" t="s">
        <v>540</v>
      </c>
      <c r="DJ19" s="16" t="s">
        <v>563</v>
      </c>
      <c r="DK19" s="16" t="s">
        <v>541</v>
      </c>
      <c r="DL19" s="16">
        <v>0</v>
      </c>
      <c r="DM19" s="16">
        <v>0</v>
      </c>
      <c r="DN19" s="16"/>
      <c r="DO19" s="16">
        <v>0</v>
      </c>
      <c r="DP19" s="16">
        <v>0</v>
      </c>
      <c r="DQ19" s="16"/>
      <c r="DR19" s="16">
        <v>0</v>
      </c>
      <c r="DS19" s="16">
        <v>0</v>
      </c>
      <c r="DT19" s="16">
        <v>0</v>
      </c>
      <c r="DU19" s="16">
        <v>3</v>
      </c>
      <c r="DV19" s="16">
        <v>0</v>
      </c>
      <c r="DW19" s="16">
        <v>0</v>
      </c>
      <c r="DX19" s="22">
        <f t="shared" si="11"/>
        <v>3</v>
      </c>
      <c r="DY19" s="22">
        <f t="shared" si="12"/>
        <v>0</v>
      </c>
      <c r="DZ19" s="22">
        <f t="shared" si="13"/>
        <v>0</v>
      </c>
      <c r="EA19" s="16">
        <v>0</v>
      </c>
      <c r="EB19" s="16">
        <v>0</v>
      </c>
      <c r="EC19" s="16">
        <v>0</v>
      </c>
      <c r="ED19" s="16">
        <v>6</v>
      </c>
      <c r="EE19" s="16">
        <v>0</v>
      </c>
      <c r="EF19" s="16">
        <v>0</v>
      </c>
      <c r="EG19" s="22">
        <f t="shared" si="14"/>
        <v>6</v>
      </c>
      <c r="EH19" s="22">
        <f t="shared" si="15"/>
        <v>0</v>
      </c>
      <c r="EI19" s="22">
        <f t="shared" si="16"/>
        <v>0</v>
      </c>
      <c r="EJ19" s="22">
        <f t="shared" si="17"/>
        <v>9</v>
      </c>
      <c r="EK19" s="22">
        <f t="shared" si="18"/>
        <v>0</v>
      </c>
      <c r="EL19" s="22">
        <f t="shared" si="19"/>
        <v>0</v>
      </c>
      <c r="EM19" s="16">
        <v>1</v>
      </c>
      <c r="EN19" s="16">
        <v>0</v>
      </c>
      <c r="EO19" s="16">
        <v>1</v>
      </c>
      <c r="EP19" s="16">
        <v>0</v>
      </c>
      <c r="EQ19" s="22">
        <f t="shared" si="20"/>
        <v>2</v>
      </c>
      <c r="ER19" s="22">
        <f t="shared" si="21"/>
        <v>0</v>
      </c>
      <c r="ES19" s="16">
        <v>1</v>
      </c>
      <c r="ET19" s="16">
        <v>0</v>
      </c>
      <c r="EU19" s="16">
        <v>2</v>
      </c>
      <c r="EV19" s="16">
        <v>0</v>
      </c>
      <c r="EW19" s="22">
        <f t="shared" si="22"/>
        <v>3</v>
      </c>
      <c r="EX19" s="22">
        <f t="shared" si="38"/>
        <v>0</v>
      </c>
      <c r="EY19" s="22">
        <f t="shared" si="23"/>
        <v>5</v>
      </c>
      <c r="EZ19" s="22">
        <f t="shared" si="24"/>
        <v>0</v>
      </c>
      <c r="FA19" s="16">
        <v>0</v>
      </c>
      <c r="FB19" s="16">
        <v>0</v>
      </c>
      <c r="FC19" s="22">
        <f t="shared" si="25"/>
        <v>0</v>
      </c>
      <c r="FD19" s="16">
        <v>1</v>
      </c>
      <c r="FE19" s="16">
        <v>1</v>
      </c>
      <c r="FF19" s="16">
        <v>0</v>
      </c>
      <c r="FG19" s="16">
        <v>0</v>
      </c>
      <c r="FH19" s="16">
        <v>0</v>
      </c>
      <c r="FI19" s="16">
        <v>1</v>
      </c>
      <c r="FJ19" s="16">
        <v>5</v>
      </c>
      <c r="FK19" s="16">
        <v>19</v>
      </c>
      <c r="FL19" s="16">
        <v>5</v>
      </c>
      <c r="FM19" s="16">
        <v>0</v>
      </c>
      <c r="FN19" s="16">
        <v>3</v>
      </c>
      <c r="FO19" s="16">
        <v>3</v>
      </c>
      <c r="FP19" s="16">
        <v>0</v>
      </c>
      <c r="FQ19" s="16">
        <v>120</v>
      </c>
      <c r="FR19" s="16">
        <v>260</v>
      </c>
      <c r="FS19" s="22">
        <f t="shared" si="26"/>
        <v>17</v>
      </c>
      <c r="FT19" s="16">
        <v>0</v>
      </c>
      <c r="FU19" s="16">
        <v>0</v>
      </c>
      <c r="FV19" s="16">
        <v>0</v>
      </c>
      <c r="FW19" s="16">
        <v>0</v>
      </c>
      <c r="FX19" s="16">
        <v>0</v>
      </c>
      <c r="FY19" s="16">
        <v>0</v>
      </c>
      <c r="FZ19" s="16">
        <v>0</v>
      </c>
      <c r="GA19" s="16">
        <v>0</v>
      </c>
      <c r="GB19" s="16">
        <v>0</v>
      </c>
      <c r="GC19" s="16">
        <v>0</v>
      </c>
      <c r="GD19" s="16">
        <v>0</v>
      </c>
      <c r="GE19" s="16">
        <v>0</v>
      </c>
      <c r="GF19" s="16">
        <v>0</v>
      </c>
      <c r="GG19" s="16">
        <v>0</v>
      </c>
      <c r="GH19" s="16">
        <v>0</v>
      </c>
      <c r="GI19" s="16">
        <v>0</v>
      </c>
      <c r="GJ19" s="16">
        <v>0</v>
      </c>
      <c r="GK19" s="16">
        <v>0</v>
      </c>
      <c r="GL19" s="16">
        <v>0</v>
      </c>
      <c r="GM19" s="16">
        <v>0</v>
      </c>
      <c r="GN19" s="16">
        <v>0</v>
      </c>
      <c r="GO19" s="16">
        <v>0</v>
      </c>
      <c r="GP19" s="16">
        <v>1</v>
      </c>
      <c r="GQ19" s="16">
        <v>0</v>
      </c>
      <c r="GR19" s="16">
        <v>0</v>
      </c>
      <c r="GS19" s="16">
        <v>0</v>
      </c>
      <c r="GT19" s="16">
        <v>0</v>
      </c>
      <c r="GU19" s="16">
        <v>0</v>
      </c>
      <c r="GV19" s="16">
        <v>0</v>
      </c>
      <c r="GW19" s="16">
        <v>0</v>
      </c>
      <c r="GX19" s="16">
        <v>3</v>
      </c>
      <c r="GY19" s="16">
        <v>0</v>
      </c>
      <c r="GZ19" s="16">
        <v>0</v>
      </c>
      <c r="HA19" s="16">
        <v>3</v>
      </c>
      <c r="HB19" s="16">
        <v>0</v>
      </c>
      <c r="HC19" s="16" t="s">
        <v>542</v>
      </c>
      <c r="HD19" s="16">
        <v>0</v>
      </c>
      <c r="HE19" s="16">
        <v>1</v>
      </c>
      <c r="HF19" s="16">
        <v>1</v>
      </c>
      <c r="HG19" s="16">
        <v>1</v>
      </c>
      <c r="HH19" s="16">
        <v>0</v>
      </c>
      <c r="HI19" s="16">
        <v>0</v>
      </c>
      <c r="HJ19" s="16">
        <v>2</v>
      </c>
      <c r="HK19" s="16" t="s">
        <v>543</v>
      </c>
      <c r="HL19" s="16">
        <v>0</v>
      </c>
      <c r="HM19" s="16"/>
      <c r="HN19" s="16">
        <v>2</v>
      </c>
      <c r="HO19" s="16">
        <v>0</v>
      </c>
      <c r="HP19" s="16">
        <v>1</v>
      </c>
      <c r="HQ19" s="16" t="s">
        <v>544</v>
      </c>
      <c r="HR19" s="16">
        <v>1</v>
      </c>
      <c r="HS19" s="16"/>
      <c r="HT19" s="16">
        <v>1</v>
      </c>
      <c r="HU19" s="16">
        <v>1</v>
      </c>
      <c r="HV19" s="16">
        <v>1</v>
      </c>
      <c r="HW19" s="16">
        <v>0</v>
      </c>
      <c r="HX19" s="16">
        <v>0</v>
      </c>
      <c r="HY19" s="16">
        <v>0</v>
      </c>
      <c r="HZ19" s="16">
        <v>0</v>
      </c>
      <c r="IA19" s="16">
        <v>0</v>
      </c>
      <c r="IB19" s="16">
        <v>1</v>
      </c>
      <c r="IC19" s="16">
        <v>0</v>
      </c>
      <c r="ID19" s="16">
        <v>2</v>
      </c>
      <c r="IE19" s="16">
        <v>1</v>
      </c>
      <c r="IF19" s="16">
        <v>0</v>
      </c>
      <c r="IG19" s="16">
        <v>0</v>
      </c>
      <c r="IH19" s="16" t="s">
        <v>545</v>
      </c>
      <c r="II19" s="16">
        <v>0</v>
      </c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48">
        <v>27339</v>
      </c>
      <c r="IZ19" s="7">
        <v>307.35334</v>
      </c>
      <c r="JA19" s="48">
        <v>19322</v>
      </c>
      <c r="JB19" s="7">
        <v>42.687621</v>
      </c>
      <c r="JC19" s="48">
        <v>2</v>
      </c>
      <c r="JD19" s="48">
        <v>1</v>
      </c>
      <c r="JE19" s="48">
        <v>18</v>
      </c>
      <c r="JF19" s="48">
        <v>4</v>
      </c>
      <c r="JG19" s="48">
        <v>9</v>
      </c>
      <c r="JH19" s="48">
        <v>13</v>
      </c>
      <c r="JI19" s="18">
        <v>2</v>
      </c>
      <c r="JJ19" s="48">
        <v>22.222222222222221</v>
      </c>
      <c r="JK19" s="48">
        <v>31.318904814894804</v>
      </c>
      <c r="JL19" s="48">
        <v>72.222222222222214</v>
      </c>
      <c r="JM19" s="48">
        <v>82.462809742038274</v>
      </c>
      <c r="JN19" s="36">
        <f t="shared" si="27"/>
        <v>17</v>
      </c>
      <c r="JO19" s="32">
        <f>EL19/CG19</f>
        <v>0</v>
      </c>
      <c r="JP19" s="38">
        <v>2</v>
      </c>
      <c r="JQ19" s="35">
        <f t="shared" si="29"/>
        <v>9</v>
      </c>
      <c r="JR19" s="37">
        <f t="shared" si="30"/>
        <v>7</v>
      </c>
      <c r="JS19" s="39">
        <f t="shared" si="31"/>
        <v>13</v>
      </c>
      <c r="JT19" s="41">
        <v>82.462809742038274</v>
      </c>
      <c r="JU19" s="41">
        <f t="shared" si="32"/>
        <v>82.462809742038274</v>
      </c>
      <c r="JV19" s="43">
        <f t="shared" si="33"/>
        <v>0</v>
      </c>
      <c r="JW19" s="39">
        <f t="shared" si="34"/>
        <v>18</v>
      </c>
      <c r="JX19" s="40">
        <v>5</v>
      </c>
      <c r="JY19" s="38">
        <v>4</v>
      </c>
      <c r="JZ19" s="54">
        <f t="shared" si="35"/>
        <v>1.8888888888888888</v>
      </c>
      <c r="KA19" s="38">
        <f t="shared" si="36"/>
        <v>1</v>
      </c>
      <c r="KB19" s="53">
        <f>FL19/FJ19*100</f>
        <v>100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2012-09-03T08:20:38Z</dcterms:modified>
</cp:coreProperties>
</file>