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4915" windowHeight="11310"/>
  </bookViews>
  <sheets>
    <sheet name="BB - Dotazník KÚ-ÚÚP" sheetId="2" r:id="rId1"/>
    <sheet name="B - Dotazník ÚÚP po krajích" sheetId="4" r:id="rId2"/>
    <sheet name="Graf 1" sheetId="5" r:id="rId3"/>
    <sheet name="Graf 2" sheetId="8" r:id="rId4"/>
    <sheet name="Graf 3" sheetId="9" r:id="rId5"/>
  </sheets>
  <definedNames>
    <definedName name="_xlnm._FilterDatabase" localSheetId="0" hidden="1">'BB - Dotazník KÚ-ÚÚP'!$A$3:$JR$18</definedName>
  </definedNames>
  <calcPr calcId="145621"/>
</workbook>
</file>

<file path=xl/calcChain.xml><?xml version="1.0" encoding="utf-8"?>
<calcChain xmlns="http://schemas.openxmlformats.org/spreadsheetml/2006/main">
  <c r="AY18" i="4" l="1"/>
  <c r="AX18" i="4"/>
  <c r="AW18" i="4"/>
  <c r="AW4" i="4"/>
  <c r="AR18" i="4"/>
  <c r="AP18" i="4"/>
  <c r="AY5" i="4" l="1"/>
  <c r="AY6" i="4"/>
  <c r="AY7" i="4"/>
  <c r="AY8" i="4"/>
  <c r="AY9" i="4"/>
  <c r="AY10" i="4"/>
  <c r="AY11" i="4"/>
  <c r="AY12" i="4"/>
  <c r="AY13" i="4"/>
  <c r="AY14" i="4"/>
  <c r="AY15" i="4"/>
  <c r="AY16" i="4"/>
  <c r="AY17" i="4"/>
  <c r="AY4" i="4"/>
  <c r="JA6" i="2" l="1"/>
  <c r="JA7" i="2"/>
  <c r="JA8" i="2"/>
  <c r="JA9" i="2"/>
  <c r="JA10" i="2"/>
  <c r="JA11" i="2"/>
  <c r="JA12" i="2"/>
  <c r="JA13" i="2"/>
  <c r="JA14" i="2"/>
  <c r="JA15" i="2"/>
  <c r="JA16" i="2"/>
  <c r="JA17" i="2"/>
  <c r="JA5" i="2"/>
  <c r="IY7" i="2"/>
  <c r="IY8" i="2"/>
  <c r="IY9" i="2"/>
  <c r="IY10" i="2"/>
  <c r="IY11" i="2"/>
  <c r="IY12" i="2"/>
  <c r="IY13" i="2"/>
  <c r="IY14" i="2"/>
  <c r="IY15" i="2"/>
  <c r="IY16" i="2"/>
  <c r="IY17" i="2"/>
  <c r="IY6" i="2"/>
  <c r="IY5" i="2"/>
  <c r="ID18" i="2" l="1"/>
  <c r="IE18" i="2"/>
  <c r="IF18" i="2"/>
  <c r="IG18" i="2"/>
  <c r="IH18" i="2"/>
  <c r="II18" i="2"/>
  <c r="IJ18" i="2"/>
  <c r="IK18" i="2"/>
  <c r="IL18" i="2"/>
  <c r="IM18" i="2"/>
  <c r="IN18" i="2"/>
  <c r="IO18" i="2"/>
  <c r="IC18" i="2"/>
  <c r="HZ18" i="2"/>
  <c r="HW18" i="2"/>
  <c r="HM18" i="2"/>
  <c r="HN18" i="2"/>
  <c r="HO18" i="2"/>
  <c r="HL18" i="2"/>
  <c r="HA18" i="2"/>
  <c r="HB18" i="2"/>
  <c r="HC18" i="2"/>
  <c r="HD18" i="2"/>
  <c r="HE18" i="2"/>
  <c r="HF18" i="2"/>
  <c r="GS18" i="2"/>
  <c r="GT18" i="2"/>
  <c r="GU18" i="2"/>
  <c r="GV18" i="2"/>
  <c r="GW18" i="2"/>
  <c r="GX18" i="2"/>
  <c r="GY18" i="2"/>
  <c r="GZ18" i="2"/>
  <c r="GF18" i="2"/>
  <c r="GG18" i="2"/>
  <c r="GH18" i="2"/>
  <c r="GI18" i="2"/>
  <c r="GJ18" i="2"/>
  <c r="GK18" i="2"/>
  <c r="GL18" i="2"/>
  <c r="GM18" i="2"/>
  <c r="GN18" i="2"/>
  <c r="GO18" i="2"/>
  <c r="GP18" i="2"/>
  <c r="GQ18" i="2"/>
  <c r="GR18" i="2"/>
  <c r="GE18" i="2"/>
  <c r="GC18" i="2"/>
  <c r="FR18" i="2"/>
  <c r="FS18" i="2"/>
  <c r="FT18" i="2"/>
  <c r="FU18" i="2"/>
  <c r="FV18" i="2"/>
  <c r="FW18" i="2"/>
  <c r="FX18" i="2"/>
  <c r="FY18" i="2"/>
  <c r="FZ18" i="2"/>
  <c r="GA18" i="2"/>
  <c r="GB18" i="2"/>
  <c r="FQ18" i="2"/>
  <c r="FC18" i="2"/>
  <c r="FD18" i="2"/>
  <c r="FE18" i="2"/>
  <c r="EZ18" i="2"/>
  <c r="FA18" i="2"/>
  <c r="FB18" i="2"/>
  <c r="ER18" i="2"/>
  <c r="ES18" i="2"/>
  <c r="ET18" i="2"/>
  <c r="EU18" i="2"/>
  <c r="EV18" i="2"/>
  <c r="EW18" i="2"/>
  <c r="EX18" i="2"/>
  <c r="EY18" i="2"/>
  <c r="EQ18" i="2"/>
  <c r="EO18" i="2"/>
  <c r="EN18" i="2"/>
  <c r="EK18" i="2"/>
  <c r="EH18" i="2"/>
  <c r="EI18" i="2"/>
  <c r="EJ18" i="2"/>
  <c r="EG18" i="2"/>
  <c r="EE18" i="2"/>
  <c r="EC18" i="2"/>
  <c r="EB18" i="2"/>
  <c r="DZ18" i="2"/>
  <c r="DY18" i="2"/>
  <c r="DW18" i="2"/>
  <c r="DU18" i="2"/>
  <c r="DS18" i="2"/>
  <c r="DQ18" i="2"/>
  <c r="DO18" i="2"/>
  <c r="DM18" i="2"/>
  <c r="DK18" i="2"/>
  <c r="DI18" i="2"/>
  <c r="DG18" i="2"/>
  <c r="CC18" i="2"/>
  <c r="CD18" i="2"/>
  <c r="CE18" i="2"/>
  <c r="BW18" i="2"/>
  <c r="BX18" i="2"/>
  <c r="BY18" i="2"/>
  <c r="BZ18" i="2"/>
  <c r="CA18" i="2"/>
  <c r="CB18" i="2"/>
  <c r="BV18" i="2"/>
  <c r="BS18" i="2"/>
  <c r="BT18" i="2"/>
  <c r="BI18" i="2"/>
  <c r="BJ18" i="2"/>
  <c r="BK18" i="2"/>
  <c r="BL18" i="2"/>
  <c r="BM18" i="2"/>
  <c r="BN18" i="2"/>
  <c r="BO18" i="2"/>
  <c r="BP18" i="2"/>
  <c r="BQ18" i="2"/>
  <c r="BR18" i="2"/>
  <c r="BH18" i="2"/>
  <c r="BA18" i="2"/>
  <c r="BB18" i="2"/>
  <c r="BC18" i="2"/>
  <c r="BD18" i="2"/>
  <c r="BE18" i="2"/>
  <c r="BF18" i="2"/>
  <c r="FL18" i="2" l="1"/>
  <c r="FM18" i="2"/>
  <c r="JR18" i="2" l="1"/>
  <c r="JP5" i="2" l="1"/>
  <c r="JP6" i="2"/>
  <c r="JP8" i="2"/>
  <c r="JP9" i="2"/>
  <c r="JP10" i="2"/>
  <c r="JP11" i="2"/>
  <c r="JP12" i="2"/>
  <c r="JP13" i="2"/>
  <c r="JP14" i="2"/>
  <c r="JP15" i="2"/>
  <c r="JP16" i="2"/>
  <c r="JP17" i="2"/>
  <c r="JL18" i="2"/>
  <c r="JK5" i="2"/>
  <c r="JM5" i="2" s="1"/>
  <c r="JK6" i="2"/>
  <c r="JM6" i="2" s="1"/>
  <c r="JK7" i="2"/>
  <c r="JK8" i="2"/>
  <c r="JM8" i="2" s="1"/>
  <c r="JK9" i="2"/>
  <c r="JM9" i="2" s="1"/>
  <c r="JK10" i="2"/>
  <c r="JM10" i="2" s="1"/>
  <c r="JK11" i="2"/>
  <c r="JM11" i="2" s="1"/>
  <c r="JK12" i="2"/>
  <c r="JM12" i="2" s="1"/>
  <c r="JK13" i="2"/>
  <c r="JM13" i="2" s="1"/>
  <c r="JK14" i="2"/>
  <c r="JM14" i="2" s="1"/>
  <c r="JK15" i="2"/>
  <c r="JM15" i="2" s="1"/>
  <c r="JK16" i="2"/>
  <c r="JM16" i="2" s="1"/>
  <c r="JK17" i="2"/>
  <c r="JM17" i="2" s="1"/>
  <c r="JK4" i="2"/>
  <c r="JJ4" i="2"/>
  <c r="JJ5" i="2"/>
  <c r="JJ6" i="2"/>
  <c r="JJ7" i="2"/>
  <c r="JJ8" i="2"/>
  <c r="JJ9" i="2"/>
  <c r="JJ10" i="2"/>
  <c r="JJ11" i="2"/>
  <c r="JJ12" i="2"/>
  <c r="JJ13" i="2"/>
  <c r="JJ14" i="2"/>
  <c r="JJ15" i="2"/>
  <c r="JJ16" i="2"/>
  <c r="JJ17" i="2"/>
  <c r="JH5" i="2"/>
  <c r="JH6" i="2"/>
  <c r="JH7" i="2"/>
  <c r="JH8" i="2"/>
  <c r="JH9" i="2"/>
  <c r="JH10" i="2"/>
  <c r="JH11" i="2"/>
  <c r="JH12" i="2"/>
  <c r="JH13" i="2"/>
  <c r="JH14" i="2"/>
  <c r="JH15" i="2"/>
  <c r="JH16" i="2"/>
  <c r="JH17" i="2"/>
  <c r="JH4" i="2"/>
  <c r="JG18" i="2"/>
  <c r="JE18" i="2"/>
  <c r="JF5" i="2"/>
  <c r="JF6" i="2"/>
  <c r="JF7" i="2"/>
  <c r="JF8" i="2"/>
  <c r="JF9" i="2"/>
  <c r="JF10" i="2"/>
  <c r="JF11" i="2"/>
  <c r="JF12" i="2"/>
  <c r="JF13" i="2"/>
  <c r="JF14" i="2"/>
  <c r="JF15" i="2"/>
  <c r="JF16" i="2"/>
  <c r="JF17" i="2"/>
  <c r="JF4" i="2"/>
  <c r="AH18" i="2"/>
  <c r="AJ18" i="2"/>
  <c r="AL18" i="2"/>
  <c r="AM18" i="2"/>
  <c r="AN18" i="2"/>
  <c r="AO18" i="2"/>
  <c r="AR18" i="2"/>
  <c r="AS18" i="2"/>
  <c r="AV18" i="2"/>
  <c r="AW18" i="2"/>
  <c r="AX18" i="2"/>
  <c r="AY18" i="2"/>
  <c r="CF18" i="2"/>
  <c r="CG18" i="2"/>
  <c r="CH18" i="2"/>
  <c r="CI18" i="2"/>
  <c r="CJ18" i="2"/>
  <c r="CK18" i="2"/>
  <c r="CL18" i="2"/>
  <c r="CM18" i="2"/>
  <c r="CN18" i="2"/>
  <c r="CP18" i="2"/>
  <c r="CQ18" i="2"/>
  <c r="CS18" i="2"/>
  <c r="CT18" i="2"/>
  <c r="CU18" i="2"/>
  <c r="CW18" i="2"/>
  <c r="CX18" i="2"/>
  <c r="CZ18" i="2"/>
  <c r="DA18" i="2"/>
  <c r="DB18" i="2"/>
  <c r="FF18" i="2"/>
  <c r="FG18" i="2"/>
  <c r="FI18" i="2"/>
  <c r="FJ18" i="2"/>
  <c r="FN18" i="2"/>
  <c r="FO18" i="2"/>
  <c r="IP18" i="2"/>
  <c r="IQ18" i="2"/>
  <c r="IR18" i="2"/>
  <c r="IS18" i="2"/>
  <c r="IT18" i="2"/>
  <c r="IU18" i="2"/>
  <c r="IV18" i="2"/>
  <c r="IW18" i="2"/>
  <c r="IX18" i="2"/>
  <c r="JC18" i="2"/>
  <c r="JI18" i="2"/>
  <c r="AG18" i="2"/>
  <c r="JD5" i="2"/>
  <c r="JD6" i="2"/>
  <c r="JD7" i="2"/>
  <c r="JD8" i="2"/>
  <c r="JD9" i="2"/>
  <c r="JD10" i="2"/>
  <c r="JD11" i="2"/>
  <c r="JD12" i="2"/>
  <c r="JD13" i="2"/>
  <c r="JD14" i="2"/>
  <c r="JD15" i="2"/>
  <c r="JD16" i="2"/>
  <c r="JD17" i="2"/>
  <c r="JD4" i="2"/>
  <c r="JF18" i="2" l="1"/>
  <c r="JP18" i="2"/>
  <c r="JK18" i="2"/>
  <c r="JM18" i="2" s="1"/>
  <c r="JJ18" i="2"/>
  <c r="JH18" i="2"/>
  <c r="JD18" i="2"/>
  <c r="FP5" i="2"/>
  <c r="FP6" i="2"/>
  <c r="FP7" i="2"/>
  <c r="FP8" i="2"/>
  <c r="FP9" i="2"/>
  <c r="FP10" i="2"/>
  <c r="FP11" i="2"/>
  <c r="FP12" i="2"/>
  <c r="FP13" i="2"/>
  <c r="FP14" i="2"/>
  <c r="FP15" i="2"/>
  <c r="FP16" i="2"/>
  <c r="FP17" i="2"/>
  <c r="FP4" i="2"/>
  <c r="FK5" i="2"/>
  <c r="FK6" i="2"/>
  <c r="FK7" i="2"/>
  <c r="FK8" i="2"/>
  <c r="FK9" i="2"/>
  <c r="FK10" i="2"/>
  <c r="FK11" i="2"/>
  <c r="FK12" i="2"/>
  <c r="FK13" i="2"/>
  <c r="FK14" i="2"/>
  <c r="FK15" i="2"/>
  <c r="FK16" i="2"/>
  <c r="FK17" i="2"/>
  <c r="FK4" i="2"/>
  <c r="FH7" i="2"/>
  <c r="FH6" i="2"/>
  <c r="FH8" i="2"/>
  <c r="FH9" i="2"/>
  <c r="FH10" i="2"/>
  <c r="FH11" i="2"/>
  <c r="FH12" i="2"/>
  <c r="FH13" i="2"/>
  <c r="FH14" i="2"/>
  <c r="FH15" i="2"/>
  <c r="FH16" i="2"/>
  <c r="FH17" i="2"/>
  <c r="FH5" i="2"/>
  <c r="FH4" i="2"/>
  <c r="DD5" i="2"/>
  <c r="DD6" i="2"/>
  <c r="DD7" i="2"/>
  <c r="DD8" i="2"/>
  <c r="DD9" i="2"/>
  <c r="DD10" i="2"/>
  <c r="DD11" i="2"/>
  <c r="DD12" i="2"/>
  <c r="DD13" i="2"/>
  <c r="DD14" i="2"/>
  <c r="DD15" i="2"/>
  <c r="DD16" i="2"/>
  <c r="DD17" i="2"/>
  <c r="DD4" i="2"/>
  <c r="DC5" i="2"/>
  <c r="DC6" i="2"/>
  <c r="DC7" i="2"/>
  <c r="DC8" i="2"/>
  <c r="DC9" i="2"/>
  <c r="DC10" i="2"/>
  <c r="DC11" i="2"/>
  <c r="DC12" i="2"/>
  <c r="DC13" i="2"/>
  <c r="DC14" i="2"/>
  <c r="DC15" i="2"/>
  <c r="DC16" i="2"/>
  <c r="DC17" i="2"/>
  <c r="DC4" i="2"/>
  <c r="AZ5" i="2"/>
  <c r="AZ6" i="2"/>
  <c r="AZ7" i="2"/>
  <c r="AZ8" i="2"/>
  <c r="AZ9" i="2"/>
  <c r="AZ10" i="2"/>
  <c r="AZ11" i="2"/>
  <c r="AZ12" i="2"/>
  <c r="AZ13" i="2"/>
  <c r="AZ14" i="2"/>
  <c r="AZ15" i="2"/>
  <c r="AZ16" i="2"/>
  <c r="AZ17" i="2"/>
  <c r="AZ4" i="2"/>
  <c r="AP5" i="2"/>
  <c r="AT5" i="2" s="1"/>
  <c r="AQ5" i="2"/>
  <c r="JQ5" i="2" s="1"/>
  <c r="AP6" i="2"/>
  <c r="AT6" i="2" s="1"/>
  <c r="AQ6" i="2"/>
  <c r="JQ6" i="2" s="1"/>
  <c r="AP7" i="2"/>
  <c r="AT7" i="2" s="1"/>
  <c r="AQ7" i="2"/>
  <c r="JQ7" i="2" s="1"/>
  <c r="AP8" i="2"/>
  <c r="AT8" i="2" s="1"/>
  <c r="AQ8" i="2"/>
  <c r="JQ8" i="2" s="1"/>
  <c r="AP9" i="2"/>
  <c r="AT9" i="2" s="1"/>
  <c r="AQ9" i="2"/>
  <c r="JQ9" i="2" s="1"/>
  <c r="AP10" i="2"/>
  <c r="AT10" i="2" s="1"/>
  <c r="AQ10" i="2"/>
  <c r="JQ10" i="2" s="1"/>
  <c r="AP11" i="2"/>
  <c r="AT11" i="2" s="1"/>
  <c r="AQ11" i="2"/>
  <c r="JQ11" i="2" s="1"/>
  <c r="AP12" i="2"/>
  <c r="AT12" i="2" s="1"/>
  <c r="AQ12" i="2"/>
  <c r="JQ12" i="2" s="1"/>
  <c r="AP13" i="2"/>
  <c r="AT13" i="2" s="1"/>
  <c r="AQ13" i="2"/>
  <c r="JQ13" i="2" s="1"/>
  <c r="AP14" i="2"/>
  <c r="AT14" i="2" s="1"/>
  <c r="AQ14" i="2"/>
  <c r="JQ14" i="2" s="1"/>
  <c r="AP15" i="2"/>
  <c r="AT15" i="2" s="1"/>
  <c r="AQ15" i="2"/>
  <c r="JQ15" i="2" s="1"/>
  <c r="AP16" i="2"/>
  <c r="AT16" i="2" s="1"/>
  <c r="AQ16" i="2"/>
  <c r="JQ16" i="2" s="1"/>
  <c r="AP17" i="2"/>
  <c r="AT17" i="2" s="1"/>
  <c r="AQ17" i="2"/>
  <c r="JQ17" i="2" s="1"/>
  <c r="AQ4" i="2"/>
  <c r="AP4" i="2"/>
  <c r="AI5" i="2"/>
  <c r="AK5" i="2" s="1"/>
  <c r="AI6" i="2"/>
  <c r="AK6" i="2" s="1"/>
  <c r="AI7" i="2"/>
  <c r="AK7" i="2" s="1"/>
  <c r="AI8" i="2"/>
  <c r="AK8" i="2" s="1"/>
  <c r="AI9" i="2"/>
  <c r="AK9" i="2" s="1"/>
  <c r="AI10" i="2"/>
  <c r="AK10" i="2" s="1"/>
  <c r="AI11" i="2"/>
  <c r="AK11" i="2" s="1"/>
  <c r="AI12" i="2"/>
  <c r="AK12" i="2" s="1"/>
  <c r="AI13" i="2"/>
  <c r="AK13" i="2" s="1"/>
  <c r="AI14" i="2"/>
  <c r="AK14" i="2" s="1"/>
  <c r="AI15" i="2"/>
  <c r="AK15" i="2" s="1"/>
  <c r="AI16" i="2"/>
  <c r="AK16" i="2" s="1"/>
  <c r="AI17" i="2"/>
  <c r="AK17" i="2" s="1"/>
  <c r="AI4" i="2"/>
  <c r="JN4" i="2" l="1"/>
  <c r="JQ4" i="2"/>
  <c r="AU15" i="2"/>
  <c r="JN15" i="2"/>
  <c r="AU11" i="2"/>
  <c r="JN11" i="2"/>
  <c r="AU7" i="2"/>
  <c r="JN7" i="2"/>
  <c r="AU14" i="2"/>
  <c r="JN14" i="2"/>
  <c r="AU10" i="2"/>
  <c r="JN10" i="2"/>
  <c r="AU6" i="2"/>
  <c r="JN6" i="2"/>
  <c r="AU13" i="2"/>
  <c r="JN13" i="2"/>
  <c r="AU5" i="2"/>
  <c r="JN5" i="2"/>
  <c r="AU17" i="2"/>
  <c r="JN17" i="2"/>
  <c r="AU9" i="2"/>
  <c r="JN9" i="2"/>
  <c r="AU16" i="2"/>
  <c r="JN16" i="2"/>
  <c r="AU12" i="2"/>
  <c r="JN12" i="2"/>
  <c r="AU8" i="2"/>
  <c r="JN8" i="2"/>
  <c r="FK18" i="2"/>
  <c r="AZ18" i="2"/>
  <c r="AK4" i="2"/>
  <c r="AK18" i="2" s="1"/>
  <c r="AI18" i="2"/>
  <c r="DC18" i="2"/>
  <c r="FP18" i="2"/>
  <c r="DD18" i="2"/>
  <c r="FH18" i="2"/>
  <c r="AU4" i="2"/>
  <c r="AQ18" i="2"/>
  <c r="AT4" i="2"/>
  <c r="AT18" i="2" s="1"/>
  <c r="AP18" i="2"/>
  <c r="DF9" i="2"/>
  <c r="DF10" i="2"/>
  <c r="DF8" i="2"/>
  <c r="DF13" i="2"/>
  <c r="DF5" i="2"/>
  <c r="DF15" i="2"/>
  <c r="DE12" i="2"/>
  <c r="DE11" i="2"/>
  <c r="DF7" i="2"/>
  <c r="DF16" i="2"/>
  <c r="DF14" i="2"/>
  <c r="DF6" i="2"/>
  <c r="DE4" i="2"/>
  <c r="DE17" i="2"/>
  <c r="DE16" i="2"/>
  <c r="DF12" i="2"/>
  <c r="DE15" i="2"/>
  <c r="DE7" i="2"/>
  <c r="DF11" i="2"/>
  <c r="DE14" i="2"/>
  <c r="DE6" i="2"/>
  <c r="DF4" i="2"/>
  <c r="DE13" i="2"/>
  <c r="DE5" i="2"/>
  <c r="DF17" i="2"/>
  <c r="DE10" i="2"/>
  <c r="DE9" i="2"/>
  <c r="DE8" i="2"/>
  <c r="AU18" i="2" l="1"/>
  <c r="JN18" i="2"/>
  <c r="JQ18" i="2"/>
  <c r="DE18" i="2"/>
  <c r="DF18" i="2"/>
</calcChain>
</file>

<file path=xl/sharedStrings.xml><?xml version="1.0" encoding="utf-8"?>
<sst xmlns="http://schemas.openxmlformats.org/spreadsheetml/2006/main" count="995" uniqueCount="786">
  <si>
    <t>Identifikační údaje</t>
  </si>
  <si>
    <t>Název úřadu</t>
  </si>
  <si>
    <t>Zaměstnanci útvaru</t>
  </si>
  <si>
    <t>Počet úředníků splňujících kvalifikační požadavky pro výkon územně plánovací činnosti</t>
  </si>
  <si>
    <t>Počet ostatních úředníků</t>
  </si>
  <si>
    <t>Počet ostatních zaměstnanců, kteří nejsou úředníky</t>
  </si>
  <si>
    <t>Pracovní úvazky zaměstnanců útvaru - součtem pracovních úvazků se rozumí součet všech celých, polovičních a zkrácených pracovních úvazků</t>
  </si>
  <si>
    <t>Součet pracovních úvazků úředníků splňujících kvalifikační požadavky pro výkon územně plánovací činnosti - plánovaný</t>
  </si>
  <si>
    <t>Součet pracovních úvazků úředníků splňujících kvalifikační požadavky pro výkon územně plánovací činnosti - skutečný</t>
  </si>
  <si>
    <t>Součet pracovních úvazků ostatních úředníků - plánovaný</t>
  </si>
  <si>
    <t>Součet pracovních úvazků ostatních úředníků - skutečný</t>
  </si>
  <si>
    <t>Součet pracovních úvazků ostatních zaměstnanců, kteří nejsou úředníky - plánovaný</t>
  </si>
  <si>
    <t>Součet pracovních úvazků ostatních zaměstnanců, kteří nejsou úředníky - skutečný</t>
  </si>
  <si>
    <t>Úředníci, kteří prokázali zvláštní odbornou způsobilost zkouškou</t>
  </si>
  <si>
    <t>Vykonanou do 11. 11. 2000 včetně</t>
  </si>
  <si>
    <t>Výkon přenesené působnosti úředníky splňujícími kvalifikační požadavky pro výkon územně plánovací činnosti - kvalifikovaný odhad</t>
  </si>
  <si>
    <t>Součet pracovních úvazků, připadajících na pořizování aktualizace územně analytických podkladů kraje</t>
  </si>
  <si>
    <t>Součet pracovních úvazků, připadajících na pořizování zásad územního rozvoje nebo jejich aktualizací</t>
  </si>
  <si>
    <t>Součet pracovních úvazků, připadajících na pořizování regulačních plánů pořizovaných krajem a jejich změn</t>
  </si>
  <si>
    <t>Součet pracovních úvazků, připadajících na pořizování územních studií</t>
  </si>
  <si>
    <t>Součet pracovních úvazků, připadajících na činností nadřízeného orgánu při pořizování územních plánů a jejich změn</t>
  </si>
  <si>
    <t>Součet pracovních úvazků, připadajících na metodickou činnost</t>
  </si>
  <si>
    <t>Součet pracovních úvazků, připadajících na kontrolní a dozorovou činnost</t>
  </si>
  <si>
    <t>Součet pracovních úvazků, připadajících na vkládání dat do evidence územně plánovací činnosti</t>
  </si>
  <si>
    <t>Součet pracovních úvazků, připadajících na činnosti dle stavebního zákona výše neuvedené</t>
  </si>
  <si>
    <t>Činnosti specifikujte</t>
  </si>
  <si>
    <t>Součet pracovních úvazků, připadajících na výkon agendy podle zákona č. 106/1999 Sb.</t>
  </si>
  <si>
    <t>Součet pracovních úvazků, připadajících na činnosti vykonávané v přenesené působnosti dle jiných zákonů než stavebního zákona</t>
  </si>
  <si>
    <t>Činnosti specifikujte.</t>
  </si>
  <si>
    <t>Součet pracovních úvazků, připadajících na řízení a vedení útvaru</t>
  </si>
  <si>
    <t>Podíl na výkonu přenesené působnosti ostatními úředníky - kvalifikovaný odhad</t>
  </si>
  <si>
    <t>Součet pracovních úvazků, připadajících na činnosti dle stavebního zákona</t>
  </si>
  <si>
    <t>Podíl na výkonu přenesené působnosti ostatními zaměstnanci - kvalifikovaný odhad</t>
  </si>
  <si>
    <t>Výkon samostatné působnosti - kvalifikovaný odhad</t>
  </si>
  <si>
    <t>Součet pracovních úvazků úředníků splňujících kvalifikační požadavky pro výkon územně plánovací činnosti připadajících na činnosti v samostatné působnosti</t>
  </si>
  <si>
    <t>Součet pracovních úvazků ostatních úředníků připadajících na činnosti v samostatné působnosti</t>
  </si>
  <si>
    <t>Součet pracovních úvazků ostatních zaměstnanců připadajících na činnosti v samostatné působnosti</t>
  </si>
  <si>
    <t>Pořizovatelská činnost podle zákona č. 183/2006 Sb., o územním plánování a stavebním řádu (stavební zákon), ve znění pozdějších předpisů</t>
  </si>
  <si>
    <t>Počet regulačních plánů, jejichž pořizování bylo zahájeno ve sledovaném roce - § 7 odst. 1 písm. a) a § 61 až 69</t>
  </si>
  <si>
    <t>Počet pořizovaných regulačních plánů, jejichž pořizování bylo zahájeno před sledovaným rokem - § 7 odst. 1 písm. a) a § 61 až 69</t>
  </si>
  <si>
    <t>Počet změn regulačních plánů, jejichž pořizování bylo zahájeno ve sledovaném roce - § 7 odst. 1 písm. a) a § 71</t>
  </si>
  <si>
    <t>Počet pořizovaných změn regulačních plánů, jejichž pořizování bylo zahájeno před sledovaným rokem - § 7 odst. 1 písm. a) a § 71</t>
  </si>
  <si>
    <t>Počet územních studií, jejichž pořizování bylo zahájeno ve sledovaném roce - § 7 odst. 1 písm. b) a § 30 odst. 2</t>
  </si>
  <si>
    <t>Počet územních studií, jejichž pořizování bylo zahájeno před sledovaným rokem - § 7 odst. 1 písm. b) a § 30 odst. 2</t>
  </si>
  <si>
    <t>Počet obyvatel ve správním obvodu</t>
  </si>
  <si>
    <t>Rozloha správního obvodu v km2</t>
  </si>
  <si>
    <t>Počet úřadů územního plánování ve správním obvodu</t>
  </si>
  <si>
    <t>Počet pověřených úřadů ve správním obvodu</t>
  </si>
  <si>
    <t>Počet obcí ve správním obvodu</t>
  </si>
  <si>
    <t>Vykonanou v období od 
12. 11. 2000 do 31. 12. 2005 včetně</t>
  </si>
  <si>
    <t>Vykonanou v období od 
1. 1. 2006 do 31. 12. 2006 včetně</t>
  </si>
  <si>
    <t>Vykonanou od 
1. 1. 2007 včetně</t>
  </si>
  <si>
    <t>Počet obcí s platným územním plánem pořízeným podle zákona č. 183/2006 Sb.</t>
  </si>
  <si>
    <t>Počet obcí s platnou územně plánovací dokumentací pořízenou podle zákona č. 50/1976 Sb.</t>
  </si>
  <si>
    <t>Počet obcí s platnou územně plánovací dokumentací</t>
  </si>
  <si>
    <t>Počet obcí s aktuální urbanistickou studií pořízenou podle zákona č. 50/1976 Sb.</t>
  </si>
  <si>
    <t>Podíl obcí s platným územním plánem pořízeným podle zákona č. 183/2006 Sb. z celkového počtu obcí</t>
  </si>
  <si>
    <t>Pokrytí území platným územním plánem pořízeným podle zákona č. 183/2006 Sb.</t>
  </si>
  <si>
    <t>Podíl obcí s platnou územně plánovací dokumentací z celkového počtu obcí</t>
  </si>
  <si>
    <t>Pokrytí území platnou územně plánovací dokumentací</t>
  </si>
  <si>
    <t>CZ010</t>
  </si>
  <si>
    <t>Magistrát hlavního města Prahy</t>
  </si>
  <si>
    <t>CZ020</t>
  </si>
  <si>
    <t>Krajský úřad Středočeského kraje</t>
  </si>
  <si>
    <t>CZ031</t>
  </si>
  <si>
    <t>Krajský úřad Jihočeského kraje</t>
  </si>
  <si>
    <t>archivace ÚPD a ÚPP, posuzování souladu staveb s ÚPD pro odd. SŘ, vyjádření z pozice DO k záměrům apod...</t>
  </si>
  <si>
    <t>přezkumné řízení, stížnosti, radonová problematika, vyjadřování dle zákona o pozemkových úpravách, vyjadřování se k EIE apod..</t>
  </si>
  <si>
    <t>radon</t>
  </si>
  <si>
    <t>CZ032</t>
  </si>
  <si>
    <t>Krajský úřad Plzeňského kraje</t>
  </si>
  <si>
    <t>s ohledem na minimální počet zaměstnanců nelze specifikovat</t>
  </si>
  <si>
    <t>CZ041</t>
  </si>
  <si>
    <t>Krajský úřad Karlovarského kraje</t>
  </si>
  <si>
    <t>§ 165 odst. 1 SZ § 195 a § 24 SZ - součinnost</t>
  </si>
  <si>
    <t>CZ042</t>
  </si>
  <si>
    <t>Krajský úřad Ústeckého kraje</t>
  </si>
  <si>
    <t>CZ051</t>
  </si>
  <si>
    <t>Krajský úřad Libereckého kraje</t>
  </si>
  <si>
    <t>Administrativa dotací po povodních dle nařízení vlády 394 a 395/2002</t>
  </si>
  <si>
    <t>CZ052</t>
  </si>
  <si>
    <t>Krajský úřad Královéhradeckého kraje</t>
  </si>
  <si>
    <t>činnosti spojené s evidencí a digitalizací územně plánovací dokumentace, práce se spisovou službou v rámci vyřizování agendy</t>
  </si>
  <si>
    <t>CZ053</t>
  </si>
  <si>
    <t>Krajský úřad Pardubického kraje</t>
  </si>
  <si>
    <t>působnost dotčeného orgánu, vyjádření k záměrům, spolupráce s dalšími odbory KrÚ Pk</t>
  </si>
  <si>
    <t>0,1 úvazku - zákon 256/2001 Sb., o pohřebnictví 0,4 úvazku - zákon 122/2004 Sb., o válečných hrobech a pietních místech</t>
  </si>
  <si>
    <t>CZ063</t>
  </si>
  <si>
    <t>Krajský úřad kraje Vysočina</t>
  </si>
  <si>
    <t>CZ064</t>
  </si>
  <si>
    <t>Krajský úřad Jihomoravského kraje</t>
  </si>
  <si>
    <t>CZ071</t>
  </si>
  <si>
    <t>Krajský úřad Olomouckého kraje</t>
  </si>
  <si>
    <t>vydávaní vyjádření do územních řízení, různá stanoviska a vyjádření k záměrům v území, územně plánovací informace</t>
  </si>
  <si>
    <t>CZ072</t>
  </si>
  <si>
    <t>Krajský úřad Zlínského kraje</t>
  </si>
  <si>
    <t>CZ080</t>
  </si>
  <si>
    <t>Krajský úřad Moravskoslezského kraje</t>
  </si>
  <si>
    <t>stanoviska, vyjádření k záměrům, spolupráce s odbory KÚ, připomínky k právním předpisům</t>
  </si>
  <si>
    <t>činnosti dle zákona o pohřebnictví</t>
  </si>
  <si>
    <t>přezkumy, odvolání, právní pomoc, připomínky k právním předpisům, metodika</t>
  </si>
  <si>
    <t>Statistika - zpracoval a vložil ÚÚR</t>
  </si>
  <si>
    <t>Součet všech zaměstnanců</t>
  </si>
  <si>
    <t>Součet úředníků</t>
  </si>
  <si>
    <t>Součet pracovních úvazků úředníků - plánovaný</t>
  </si>
  <si>
    <t>Součet pracovních úvazků úředníků - skutečný</t>
  </si>
  <si>
    <t>Součet pracovních úvazků všech zaměstnanců - plánovaný</t>
  </si>
  <si>
    <t>Součet pracovních úvazků všech zaměstnanců - skutečný</t>
  </si>
  <si>
    <t>Součet úředníků, kteří vykonali zkoušku odborné způsobilosti</t>
  </si>
  <si>
    <t>Součet pracovních úvazků úředníků splňujících kvalifikační požadavky pro výkon územně plánovací činnosti</t>
  </si>
  <si>
    <t>Součet pracovních úvazků ostatních úředníků</t>
  </si>
  <si>
    <t>Součet pracovních úvazků všech  zaměstnanců</t>
  </si>
  <si>
    <t>Součet regulačních plánů pořizovaných ve sledovaném roce</t>
  </si>
  <si>
    <t>Součet změn regulačních plánů pořizovaných ve sledovaném roce</t>
  </si>
  <si>
    <t>Součet územních studií pořizovaných ve sledovaném roce</t>
  </si>
  <si>
    <t>Součet pracovních úvazků úředníků</t>
  </si>
  <si>
    <t>kontrola součtů pracovních úvazků a osob</t>
  </si>
  <si>
    <t>chybné</t>
  </si>
  <si>
    <t>správné</t>
  </si>
  <si>
    <t>KODNUTS</t>
  </si>
  <si>
    <t>ČR</t>
  </si>
  <si>
    <r>
      <rPr>
        <b/>
        <sz val="10"/>
        <color rgb="FF0070C0"/>
        <rFont val="Arial"/>
        <family val="2"/>
        <charset val="238"/>
      </rPr>
      <t>Průměrny počet kvalifikovaných úředníků na ÚÚP v kraji</t>
    </r>
    <r>
      <rPr>
        <sz val="10"/>
        <color rgb="FF0070C0"/>
        <rFont val="Arial"/>
        <family val="2"/>
        <charset val="238"/>
      </rPr>
      <t xml:space="preserve">
Součet pracovních úvazků úředníků splňujících kvalifikační požadavky pro výkon územně plánovací činnosti všech ÚÚP v kraji dělený počtem ÚÚP v kraji
</t>
    </r>
  </si>
  <si>
    <r>
      <rPr>
        <b/>
        <sz val="10"/>
        <color rgb="FF0070C0"/>
        <rFont val="Arial"/>
        <family val="2"/>
        <charset val="238"/>
      </rPr>
      <t>Průměrny počet ostatních úředníků na ÚÚP v kraji</t>
    </r>
    <r>
      <rPr>
        <sz val="10"/>
        <color rgb="FF0070C0"/>
        <rFont val="Arial"/>
        <family val="2"/>
        <charset val="238"/>
      </rPr>
      <t xml:space="preserve">
Součet pracovních úvazků ostatních úředníků všech ÚÚP v kraji dělený počtem ÚÚP v kraji</t>
    </r>
  </si>
  <si>
    <r>
      <rPr>
        <b/>
        <sz val="10"/>
        <color rgb="FF0070C0"/>
        <rFont val="Arial"/>
        <family val="2"/>
        <charset val="238"/>
      </rPr>
      <t>Průměrny počet všech zaměstnanců na ÚÚP v kraji</t>
    </r>
    <r>
      <rPr>
        <sz val="10"/>
        <color rgb="FF0070C0"/>
        <rFont val="Arial"/>
        <family val="2"/>
        <charset val="238"/>
      </rPr>
      <t xml:space="preserve">
Součet pracovních úvazků všech zaměstnanců ze všech ÚÚP v kraji dělený počtem ÚÚP v kraji</t>
    </r>
  </si>
  <si>
    <r>
      <rPr>
        <b/>
        <sz val="10"/>
        <color rgb="FF0070C0"/>
        <rFont val="Arial"/>
        <family val="2"/>
        <charset val="238"/>
      </rPr>
      <t>Průměrný počet pracovních úvazků na pořizování ÚAPo v kraji</t>
    </r>
    <r>
      <rPr>
        <sz val="10"/>
        <color rgb="FF0070C0"/>
        <rFont val="Arial"/>
        <family val="2"/>
        <charset val="238"/>
      </rPr>
      <t xml:space="preserve">
Součet pracovních úvazků připadajících na pořizování ÚAPo v kraji dělený 
počtem ÚÚP v kraji</t>
    </r>
  </si>
  <si>
    <t>suma B36/BB223</t>
  </si>
  <si>
    <t>suma B36</t>
  </si>
  <si>
    <t>Ulice</t>
  </si>
  <si>
    <t>Číslo popisné / orientační</t>
  </si>
  <si>
    <t>Obec</t>
  </si>
  <si>
    <t>PSČ (bez mezery)</t>
  </si>
  <si>
    <t>ID datové schránky</t>
  </si>
  <si>
    <t>Podatelna-email</t>
  </si>
  <si>
    <t>Odbor</t>
  </si>
  <si>
    <t>Vedoucí odboru 
- příjmení</t>
  </si>
  <si>
    <t>Vedoucí odboru 
- jméno</t>
  </si>
  <si>
    <t>Vedoucí odboru 
- titul</t>
  </si>
  <si>
    <t>Vedoucí odboru 
- telefon 
(bez mezer)</t>
  </si>
  <si>
    <t>Vedoucí odboru - email</t>
  </si>
  <si>
    <t>Oddělení 1</t>
  </si>
  <si>
    <t>Vedoucí oddělení 1 
- příjmení</t>
  </si>
  <si>
    <t>Vedoucí oddělení 1 - jméno</t>
  </si>
  <si>
    <t>Vedoucí oddělení 1 - titul</t>
  </si>
  <si>
    <t>Vedoucí oddělení 1 
- telefon (bez mezer)</t>
  </si>
  <si>
    <t>Vedoucí oddělení 1 - email</t>
  </si>
  <si>
    <t>Oddělení 2</t>
  </si>
  <si>
    <t>Vedoucí oddělení 2 
- příjmení</t>
  </si>
  <si>
    <t>Vedoucí oddělení 2 - jméno</t>
  </si>
  <si>
    <t>Vedoucí oddělení 2 - titul</t>
  </si>
  <si>
    <t>Vedoucí oddělení 2 
- telefon (bez mezer)</t>
  </si>
  <si>
    <t>Vedoucí oddělení 2 - email</t>
  </si>
  <si>
    <t>Kontaktní osoba 
- příjmení</t>
  </si>
  <si>
    <t>Kontaktní osoba 
- jméno</t>
  </si>
  <si>
    <t>Kontaktní osoba 
- titul</t>
  </si>
  <si>
    <t>Kontaktní osoba 
- telefon (bez mezer)</t>
  </si>
  <si>
    <t>Kontaktní osoba - email, příp. e-mail útvaru</t>
  </si>
  <si>
    <t>Jungmannova</t>
  </si>
  <si>
    <t>35/29</t>
  </si>
  <si>
    <t>Praha</t>
  </si>
  <si>
    <t>48ia97h</t>
  </si>
  <si>
    <t>posta@praha.eu</t>
  </si>
  <si>
    <t>Odbor územního plánu</t>
  </si>
  <si>
    <t>Cvetlerová</t>
  </si>
  <si>
    <t>Jitka</t>
  </si>
  <si>
    <t>Ing.</t>
  </si>
  <si>
    <t>Jitka.Cvetlerova@praha.eu</t>
  </si>
  <si>
    <t>Oddělení pořizovatelů</t>
  </si>
  <si>
    <t>Blažíčková</t>
  </si>
  <si>
    <t>Jana</t>
  </si>
  <si>
    <t>Ing. arch.</t>
  </si>
  <si>
    <t>Jana.Blazickova@praha.eu</t>
  </si>
  <si>
    <t>sekretariátu</t>
  </si>
  <si>
    <t>jitka.cvetlerova@prah.eu</t>
  </si>
  <si>
    <t>jana.blazickova@praha.eu</t>
  </si>
  <si>
    <t>Zborovská</t>
  </si>
  <si>
    <t>81/11</t>
  </si>
  <si>
    <t>keebyyf</t>
  </si>
  <si>
    <t>posta@kr-s.cz</t>
  </si>
  <si>
    <t>Odbor regionálního rozvoje</t>
  </si>
  <si>
    <t>Vytiska</t>
  </si>
  <si>
    <t>Oldřich</t>
  </si>
  <si>
    <t>vytiska@kr-s.cz</t>
  </si>
  <si>
    <t>Oddělení tvorby projektů a územních plánů</t>
  </si>
  <si>
    <t>Pelc</t>
  </si>
  <si>
    <t>Jiří</t>
  </si>
  <si>
    <t>Oddělení územního řízení</t>
  </si>
  <si>
    <t>Smíšek</t>
  </si>
  <si>
    <t>Jaroslav</t>
  </si>
  <si>
    <t>smisek@kr-s.cz</t>
  </si>
  <si>
    <t>Holendová</t>
  </si>
  <si>
    <t>Lenka</t>
  </si>
  <si>
    <t>holendova@kr-s.cz</t>
  </si>
  <si>
    <t>U Zimního stadionu</t>
  </si>
  <si>
    <t>1952/2</t>
  </si>
  <si>
    <t>České Budějovice</t>
  </si>
  <si>
    <t>kdib3rr</t>
  </si>
  <si>
    <t>posta@kraj-jihocesky.cz</t>
  </si>
  <si>
    <t>Odbor regionálního rozvoje, územního plánování, stavebního řádu a investic</t>
  </si>
  <si>
    <t>Zíma</t>
  </si>
  <si>
    <t>Ludvík</t>
  </si>
  <si>
    <t>Ing. Bc.</t>
  </si>
  <si>
    <t>zima@kraj-jihocesky.cz</t>
  </si>
  <si>
    <t>Oddělení územního plánování</t>
  </si>
  <si>
    <t>Řežábková</t>
  </si>
  <si>
    <t>Daniela</t>
  </si>
  <si>
    <t>rezabkova@kraj-jihocesky.cz</t>
  </si>
  <si>
    <t>Škroupova</t>
  </si>
  <si>
    <t>1760/18</t>
  </si>
  <si>
    <t>Plzeň</t>
  </si>
  <si>
    <t>zzjbr3p</t>
  </si>
  <si>
    <t>posta@plzensky-kraj.cz</t>
  </si>
  <si>
    <t>Michalec</t>
  </si>
  <si>
    <t>Miloslav</t>
  </si>
  <si>
    <t>miloslav.michalec@plzensky-kraj.cz</t>
  </si>
  <si>
    <t>Treml</t>
  </si>
  <si>
    <t>Václav</t>
  </si>
  <si>
    <t>RNDr.</t>
  </si>
  <si>
    <t>vaclav.treml@plzensky-kraj.cz</t>
  </si>
  <si>
    <t>Závodní</t>
  </si>
  <si>
    <t>353/88</t>
  </si>
  <si>
    <t>Karlovy Vary</t>
  </si>
  <si>
    <t>siqbxt2</t>
  </si>
  <si>
    <t>epodatelna@kr-karlovarsky.cz</t>
  </si>
  <si>
    <t>Musil</t>
  </si>
  <si>
    <t>Jaromír</t>
  </si>
  <si>
    <t>jaromir.musil@kr-karlovarsky.cz</t>
  </si>
  <si>
    <t>Veselý</t>
  </si>
  <si>
    <t>Vlastimil</t>
  </si>
  <si>
    <t>Bc.</t>
  </si>
  <si>
    <t>vlastimil.vesely@kr-karlovarsky.cz</t>
  </si>
  <si>
    <t>Velká Hradební</t>
  </si>
  <si>
    <t>3118/48</t>
  </si>
  <si>
    <t>Ústí nad Labem</t>
  </si>
  <si>
    <t>t9zbsva</t>
  </si>
  <si>
    <t>posta@kr-ustecky.cz</t>
  </si>
  <si>
    <t>Odbor územního plánování a stavebního řádu</t>
  </si>
  <si>
    <t>Švehlová</t>
  </si>
  <si>
    <t>Zdenka</t>
  </si>
  <si>
    <t>svehlova.z@kr-ustecky.cz</t>
  </si>
  <si>
    <t>Novotná</t>
  </si>
  <si>
    <t>Jolana</t>
  </si>
  <si>
    <t>novotna.j@kr-ustecky.cz</t>
  </si>
  <si>
    <t>U Jezu</t>
  </si>
  <si>
    <t>642/2a</t>
  </si>
  <si>
    <t>Liberec</t>
  </si>
  <si>
    <t>c5kbvkw</t>
  </si>
  <si>
    <t>podatelna@kraj-lbc.cz</t>
  </si>
  <si>
    <t>Lauermannová</t>
  </si>
  <si>
    <t>Kateřina</t>
  </si>
  <si>
    <t>katerina.lauermannova@kraj-lbc.cz</t>
  </si>
  <si>
    <t>Šípková</t>
  </si>
  <si>
    <t>Gabriela</t>
  </si>
  <si>
    <t>gabriela.sipkova@kraj-lbc.cz</t>
  </si>
  <si>
    <t>Pivovarské náměstí</t>
  </si>
  <si>
    <t>1245/2</t>
  </si>
  <si>
    <t>Hradec Králové </t>
  </si>
  <si>
    <t>gcgbp3q</t>
  </si>
  <si>
    <t>posta@kr-kralovehradecky.cz</t>
  </si>
  <si>
    <t>Pacák</t>
  </si>
  <si>
    <t>Milan</t>
  </si>
  <si>
    <t>mpacak@kr-kralovehradecky.cz</t>
  </si>
  <si>
    <t>Háp</t>
  </si>
  <si>
    <t>Petr</t>
  </si>
  <si>
    <t>phap@kr-kralovehradecky.cz</t>
  </si>
  <si>
    <t>Komenského náměstí</t>
  </si>
  <si>
    <t>Pardubice</t>
  </si>
  <si>
    <t>z28bwu9</t>
  </si>
  <si>
    <t>posta@pardubickykraj.cz</t>
  </si>
  <si>
    <t>Odbor strategického rozvoje kraje a evropských fondů</t>
  </si>
  <si>
    <t>Kalivoda</t>
  </si>
  <si>
    <t>Pavel</t>
  </si>
  <si>
    <t>pavel.kalivoda@pardubickykraj.cz</t>
  </si>
  <si>
    <t>Loumanová</t>
  </si>
  <si>
    <t>Zdena</t>
  </si>
  <si>
    <t>zdena.loumanova@pardubickykraj.cz</t>
  </si>
  <si>
    <t>Žižkova</t>
  </si>
  <si>
    <t>1882/57</t>
  </si>
  <si>
    <t>Jihlava</t>
  </si>
  <si>
    <t>ksab3eu</t>
  </si>
  <si>
    <t>posta@kr-vysocina.cz</t>
  </si>
  <si>
    <t>Strejček</t>
  </si>
  <si>
    <t>Jan</t>
  </si>
  <si>
    <t>strejcek.j@kr-vysocina.cz</t>
  </si>
  <si>
    <t>Průža</t>
  </si>
  <si>
    <t>pruza.p@kr-vysocina.cz</t>
  </si>
  <si>
    <t>Žerotínovo nám.</t>
  </si>
  <si>
    <t>Brno</t>
  </si>
  <si>
    <t>x2pbqzq</t>
  </si>
  <si>
    <t>posta@kr-jihomoravsky.cz</t>
  </si>
  <si>
    <t>Hamrlová</t>
  </si>
  <si>
    <t>Eva</t>
  </si>
  <si>
    <t>hamrlova.eva@kr-jihomoravsky.cz</t>
  </si>
  <si>
    <t>Janíková</t>
  </si>
  <si>
    <t>janikova.jana@kr-jihomoravsky.cz</t>
  </si>
  <si>
    <t>Jeremenkova</t>
  </si>
  <si>
    <t>1191/40a</t>
  </si>
  <si>
    <t>Olomouc</t>
  </si>
  <si>
    <t>qiabfmf</t>
  </si>
  <si>
    <t>posta@kr-olomoucky.cz</t>
  </si>
  <si>
    <t>Odbor strategického rozvoje kraje</t>
  </si>
  <si>
    <t>Pruknerová</t>
  </si>
  <si>
    <t>Michaela</t>
  </si>
  <si>
    <t>m.pruknerova@kr-olomoucky.cz</t>
  </si>
  <si>
    <t>Oddělení územního plánu a stavebního řádu</t>
  </si>
  <si>
    <t>Mazurová</t>
  </si>
  <si>
    <t>Hana</t>
  </si>
  <si>
    <t>Bc. Ing.</t>
  </si>
  <si>
    <t>h.mazurova@kr-olomoucky.cz</t>
  </si>
  <si>
    <t>třída Tomáše Bati</t>
  </si>
  <si>
    <t>2771/117</t>
  </si>
  <si>
    <t>Zlín</t>
  </si>
  <si>
    <t>scsbwku</t>
  </si>
  <si>
    <t>podatelna@kr-zlinsky.cz</t>
  </si>
  <si>
    <t>Miklová</t>
  </si>
  <si>
    <t>Alena</t>
  </si>
  <si>
    <t>alena.miklova@kr-zlinsky.cz</t>
  </si>
  <si>
    <t>Vintr</t>
  </si>
  <si>
    <t>Ladislav</t>
  </si>
  <si>
    <t>ladislav.vintr@kr-zlinsky.cz</t>
  </si>
  <si>
    <t>28. října</t>
  </si>
  <si>
    <t>Ostrava</t>
  </si>
  <si>
    <t>8x6bxsd</t>
  </si>
  <si>
    <t>posta@kr-moravskoslezsky.cz</t>
  </si>
  <si>
    <t>Odbor územního plánování, stavebního řádu a kultury</t>
  </si>
  <si>
    <t>Wroblowská</t>
  </si>
  <si>
    <t>Marta</t>
  </si>
  <si>
    <t>JUDr.</t>
  </si>
  <si>
    <t>marta.wroblowska@kr-moravskoslezsky.cz</t>
  </si>
  <si>
    <t>Severa</t>
  </si>
  <si>
    <t>Ervín</t>
  </si>
  <si>
    <t>ervin.severa@kr-moravskoslezsky.cz</t>
  </si>
  <si>
    <t>Saktorová</t>
  </si>
  <si>
    <t>Dagmar</t>
  </si>
  <si>
    <t>dagmar.saktorova@kr-moravskoslezsky.cz</t>
  </si>
  <si>
    <t>suma B38</t>
  </si>
  <si>
    <t>suma B38/BB223</t>
  </si>
  <si>
    <t>suma B36+suma B38 +sumaB40</t>
  </si>
  <si>
    <t>(suma B36+suma B38 +sumaB40)/BB223</t>
  </si>
  <si>
    <t>suma B74/BB223</t>
  </si>
  <si>
    <t>Součet pracovních úvazků, připadajících na pořizování aktualizace územně analytických podkladů obcí</t>
  </si>
  <si>
    <t>suma B74</t>
  </si>
  <si>
    <t>Kraj</t>
  </si>
  <si>
    <t>ORP</t>
  </si>
  <si>
    <t>Počet</t>
  </si>
  <si>
    <t>Součet pracovních úvazků, připadajících na pořizování územních plánů, regulačních plánů, jejich změn a vymezení zastavěného území</t>
  </si>
  <si>
    <t>Ve sledovaném roce bylo zahájeno pořizování územního plánu pro vlastní obec - 6 odst. 1 písm. a) a § 46 a násl.</t>
  </si>
  <si>
    <t>Počet regulačních plánů pro vlastní obec, jejichž pořizování bylo zahájeno ve sledovaném roce - § 6 odst. 1 písm. a) a § 64 a násl.</t>
  </si>
  <si>
    <t>Počet územních studií pro vlastní obec, jejichž pořizování bylo zahájeno ve sledovaném roce - § 6 odst. 1 písm. b) a § 30 odst. 2</t>
  </si>
  <si>
    <t>Počet územních plánů pro ostatní obce ve správním území, jejichž pořizování bylo zahájeno ve sledovaném roce - § 6 odst. 1 písm. c) a § 46 a násl.</t>
  </si>
  <si>
    <t>Počet regulačních plánů pro ostatní obce ve správním území, jejichž pořizování bylo zahájeno ve sledovaném roce - § 6 odst. 1 písm. c) a § 64 a násl.</t>
  </si>
  <si>
    <t>Počet územních studií pro ostatní obce ve správním území, jejichž pořizování bylo zahájeno ve sledovaném roce - § 6 odst. 1 písm. c) a § 30 odst. 2</t>
  </si>
  <si>
    <t>Součet územních plánů, jejichž pořizování bylo zahájeno ve sledovaném roce</t>
  </si>
  <si>
    <t>Součet regulačních plánů, jejichž pořizování bylo zahájeno ve sledovaném roce</t>
  </si>
  <si>
    <t>Součet územních studií, jejichž pořizování bylo zahájeno ve sledovaném roce</t>
  </si>
  <si>
    <t>Pořizování územního plánu pro vlastní obec bylo zahájeno před sledovaným rokem - § 6 odst. 1 písm. a) a § 46 a násl.</t>
  </si>
  <si>
    <t>Počet regulačních plánů pro vlastní obec, jejichž pořizování bylo zahájeno před sledovaným rokem - § 6 odst. 1 písm. a) a § 61 a násl.</t>
  </si>
  <si>
    <t>Počet územních studií pro vlastní obec, jejichž pořizování bylo zahájeno před sledovaným rokem - § 6 odst. 1 písm. b) a § 30 odst. 2</t>
  </si>
  <si>
    <t>Počet územních plánů pro ostatní obce ve správním území, jejichž pořizování bylo zahájeno před sledovaným rokem - § 6 odst. 1 písm. c) a § 46 a násl.</t>
  </si>
  <si>
    <t>Počet regulačních plánů pro ostatní obce ve správním území, jejichž pořizování bylo zahájeno před sledovaným rokem - § 6 odst. 1 písm. c) a § 61 a násl.</t>
  </si>
  <si>
    <t>Počet územních studií pro ostatní obce ve správním území, jejichž pořizování bylo zahájeno před sledovaným rokem - § 6 odst. 1 písm. c) a § 30 odst. 2</t>
  </si>
  <si>
    <t>Součet územních plánů, jejichž pořizování bylo zahájeno před sledovaným rokem</t>
  </si>
  <si>
    <t>Součet regulačních plánů, jejichž pořizování bylo zahájeno před sledovaným rokem</t>
  </si>
  <si>
    <t>Součet územních studií, jejichž pořizování bylo zahájeno před sledovaným rokem</t>
  </si>
  <si>
    <t>Součet územních plánů pořizovaných ve sledovaném roce</t>
  </si>
  <si>
    <t>Počet změn územního plánu pro vlastní obec, jejichž pořizování bylo zahájeno ve sledovaném roce - § 6 odst. 1 písm. a), § 46 a násl., § 55</t>
  </si>
  <si>
    <t>Počet změn regulačních plánů pro vlastní obec, jejichž pořizování bylo zahájeno ve sledovaném roce - § 6 odst. 1 písm. a), § 61 a násl. a § 71</t>
  </si>
  <si>
    <t>Počet změn územních plánů pro ostatní obce ve správním území, jejichž pořizování bylo zahájeno ve sledovaném roce - § 6 odst. 1 písm. c) a § 46 a násl.</t>
  </si>
  <si>
    <t>Počet změn regulačních plánů pro ostatní obce ve správním území, jejichž pořizování bylo zahájeno ve sledovaném roce - § 6 odst. 1 písm. c), § 61 a násl. a § 71</t>
  </si>
  <si>
    <t>Součet změn územních plánů, jejichž pořizování bylo zahájeno ve sledovaném roce</t>
  </si>
  <si>
    <t>Součet změn regulačních plánů, jejichž pořizování bylo zahájeno ve sledovaném roce</t>
  </si>
  <si>
    <t>Počet změn územního plánu pro vlastní obec, jejichž pořizování bylo zahájeno před sledovaným rokem - § 6 odst. 1 písm. a), § 46 a násl., § 55</t>
  </si>
  <si>
    <t>Počet změn regulačních plánů pro vlastní obec, jejichž pořizování bylo zahájeno před sledovaným rokem - § 6 odst. 1 písm. a), § 61 a násl. a § 71</t>
  </si>
  <si>
    <t>Počet změn územních plánů pro ostatní obce ve správním území, jejichž pořizování bylo zahájeno před sledovaným rokem - § 6 odst. 1 písm. c) a § 46 a násl.</t>
  </si>
  <si>
    <t>Počet změn regulačních plánů pro ostatní obce ve správním území, jejichž pořizování bylo zahájeno před sledovaným rokem - § 6 odst. 1 písm. c), § 61 a násl. a § 71</t>
  </si>
  <si>
    <t>Součet změn územních plánů, jejichž pořizování bylo zahájeno před sledovaným rokem</t>
  </si>
  <si>
    <t>Součet změn regulačních plánů, jejichž pořizování bylo zahájeno před sledovaným rokem</t>
  </si>
  <si>
    <t>Součet změn územních plánů pořizovaných ve sledovaném roce</t>
  </si>
  <si>
    <t>Počet územních plánů, jejichž úprava byla zahájena ve sledovaném roce - § 188 odst. 1</t>
  </si>
  <si>
    <t>Počet pořizovaných územních plánů, jejichž úprava byla zahájena před sledovaným rokem - § 188 odst. 1</t>
  </si>
  <si>
    <t>Součet upravovaných územních plánů ve sledovaném roce</t>
  </si>
  <si>
    <t>Počet pořizovaných vymezení zastavěného území - § 59 odst. 3 a násl.</t>
  </si>
  <si>
    <t>Hlavní město Praha</t>
  </si>
  <si>
    <t>Středočeský</t>
  </si>
  <si>
    <t>Jihočeský</t>
  </si>
  <si>
    <t>Plzeňský</t>
  </si>
  <si>
    <t>Karlovarský</t>
  </si>
  <si>
    <t>Ústecký</t>
  </si>
  <si>
    <t>Liberecký</t>
  </si>
  <si>
    <t>Královéhradecký</t>
  </si>
  <si>
    <t>Pardubický</t>
  </si>
  <si>
    <t>Vysočina</t>
  </si>
  <si>
    <t>Jihomoravský</t>
  </si>
  <si>
    <t>Olomoucký</t>
  </si>
  <si>
    <t>Zlínský</t>
  </si>
  <si>
    <t>Moravskoslezský</t>
  </si>
  <si>
    <t>suma B36+suma B38</t>
  </si>
  <si>
    <t>(suma B36+suma B38)/BB79</t>
  </si>
  <si>
    <t>Počet pracovních úvazků připadajících na činnosti nadřízeného orgánu při pořizování územních plánů a jejich změn</t>
  </si>
  <si>
    <t>BB79</t>
  </si>
  <si>
    <t>Součet pracovních úvazků úředníků ÚÚP - skutečný</t>
  </si>
  <si>
    <t xml:space="preserve">Průměrny počet pracovních úvazků úředníků na ÚÚP na součet pracovních úvazků připadajících na činnosti nadřízeného orgánu při pořizování územních plánů a jejich změn </t>
  </si>
  <si>
    <t>Počet platné ÚPD obcí na jeden celý pracovní úvazek úředníků KÚ</t>
  </si>
  <si>
    <t xml:space="preserve">Počet pořizované ÚPD ÚÚP na jeden celý pracovní úvazek připadajících na činnosti  nadřízeného orgánu při pořizování územních plánů a jejich změn </t>
  </si>
  <si>
    <t>Počet obcí na jeden celý pracovní úvazek  úředníků KÚ</t>
  </si>
  <si>
    <t>Počet rozhodnutí, kterým byl předmět podání v přezkumném řízení zrušen, výše neuvedených - § 97 odst. 3 a § 98</t>
  </si>
  <si>
    <t>KD</t>
  </si>
  <si>
    <t>Vzdělání úředníků - uvádí se počet úředníků, kteří dosáhli sledované vzdělání jako nejvyšší</t>
  </si>
  <si>
    <t>Praxe úředníků - uvede se započitatelná praxe</t>
  </si>
  <si>
    <t>Střední bez maturitní zkoušky a základní</t>
  </si>
  <si>
    <t>Střední s maturitní zkouškou</t>
  </si>
  <si>
    <t>Vyšší odborné</t>
  </si>
  <si>
    <t>Vysokoškolské bakalářské</t>
  </si>
  <si>
    <t>Vysokoškolské magisterské (vč. doktorandského)</t>
  </si>
  <si>
    <t>Jiné</t>
  </si>
  <si>
    <t>Specifikujte</t>
  </si>
  <si>
    <t>Do 5 let včetně</t>
  </si>
  <si>
    <t>Nad 5 do 10 let včetně</t>
  </si>
  <si>
    <t>Nad 10 let</t>
  </si>
  <si>
    <t>Zařazení úředníků do platových tříd</t>
  </si>
  <si>
    <t>Nižší než 8. platová třída</t>
  </si>
  <si>
    <t>8. platová třída</t>
  </si>
  <si>
    <t>9. platová třída</t>
  </si>
  <si>
    <t>10. platová třída</t>
  </si>
  <si>
    <t>11. platová třída</t>
  </si>
  <si>
    <t>12. platová třída</t>
  </si>
  <si>
    <t>13. platová třída</t>
  </si>
  <si>
    <t>Vyšší než 13. platová třída</t>
  </si>
  <si>
    <t>Programové vybavení útvaru</t>
  </si>
  <si>
    <t>Součet pracovních úvazků úředníků, kteří aktivně spravují data, provádí analýzy a výstupy pro potřeby územního plánování v GIS a/nebo CAD a jsou zařazeni do útvaru</t>
  </si>
  <si>
    <t>Metodická činnost</t>
  </si>
  <si>
    <t>Počet společných porad pro úřady územního plánování a obecní úřady, které vykonávají územně plánovací činnost podle § 6 odst. 2 stavebního zákona</t>
  </si>
  <si>
    <t>Specifikujte témata těchto porad</t>
  </si>
  <si>
    <t>Počet společných porad pouze pro úřady územního plánování</t>
  </si>
  <si>
    <t>Počet společných porad pro obecní úřady, které vykonávají územně plánovací činnost podle § 6 odst. 2 stavebního zákona</t>
  </si>
  <si>
    <t>Počet jiných společných metodicky zaměřených akcí pro všechny úřady územního plánování a obecní úřady, které vykonávají územně plánovací činnost podle § 6 odst. 2 stavebního zákona</t>
  </si>
  <si>
    <t>Specifikujte témata těchto akcí</t>
  </si>
  <si>
    <t>Počet jiných společných metodicky zaměřených akcí pro všechny úřady územního plánování</t>
  </si>
  <si>
    <t>Počet jiných společných metodicky zaměřených akcí pro všechny obecní úřady, které vykonávají územně plánovací činnost podle § 6 odst. 2 stavebního zákona</t>
  </si>
  <si>
    <t>Počet individuálních konzultací pro úřady územního plánování</t>
  </si>
  <si>
    <t>Specifikujte témata těchto konzultací</t>
  </si>
  <si>
    <t>Počet individuálních konzultací pro úřady obecní úřady, které vykonávají územně plánovací činnost podle § 6 odst. 2 stavebního zákona</t>
  </si>
  <si>
    <t>Počet porad nebo akcí pro projektanty, starosty, dotčené orgány apod.</t>
  </si>
  <si>
    <t>Specifikujte témata těchto porad nebo akcí</t>
  </si>
  <si>
    <t>Počet individuálních konzultací pro projektanty, starosty, dotčené orgány apod.</t>
  </si>
  <si>
    <t>Počet metodických pomůcek pro oblast územního plánování, které byly zveřejněny způsobem umožňujícím dálkový přístup</t>
  </si>
  <si>
    <t>Způsoby poskytování metodických pomůcek pro územní plánování</t>
  </si>
  <si>
    <t>internet</t>
  </si>
  <si>
    <t>problematika územně analytických podkladů, nově vydané ZÚR, poznatky z činnosti KÚ jako nadřízeného orgánu, poznatky z rozsudků soudu</t>
  </si>
  <si>
    <t>zapracování ZÚR do ÚAP, aktualizae ÚAP, tvorba kartogramu URÚ, problematika pořizování ÚPD</t>
  </si>
  <si>
    <t>projednávání ZÚR, problematika pořizování ÚPD</t>
  </si>
  <si>
    <t>otázky a odpovědi na webu kraje, metodický webový portál k ÚAP, konzultace osobně, telefonicky a e-mailem</t>
  </si>
  <si>
    <t>ZUR, PUR, ÚS, RP, ÚAP, judikatura, metodika, informace z oblasti ÚP (2 samostatně pouze pro ÚÚP, 4 společné i pro SÚ)</t>
  </si>
  <si>
    <t>ÚAP data, poskytování, aktualizace RURÚ, portály, aktuální informace z oblasti ÚP</t>
  </si>
  <si>
    <t>školení "Dotčené orgány v procesu ÚP" pořádané ve spolupráci s MMR a krajem Vysočina</t>
  </si>
  <si>
    <t>možnosti IT v ÚP, GIS, nadstardardy pro správu a vedení ÚAP, portál ÚAP</t>
  </si>
  <si>
    <t>porady pro starosty a tajemníky obcí Jihočeského kraje - aktuální informoce z oblasti ÚP, smlouvy, požadavky na projektanty</t>
  </si>
  <si>
    <t>odhad - ve skutečnosti spíše více, prakticky denně, ÚAP i ÚPD, většinou e.mail nebo telefonicky, osobních kozultací cca 90, proces pořízení především ve vazbě na správní řád a rozhodování o uplatněných námitkách, doručování, rušení RP, obsah ÚP, obsah RP, posuzování záměrů, aplikace ZUR, PUR a ÚS, sledované jevy v ÚAP</t>
  </si>
  <si>
    <t>odhad, osobní, e.amil i telefonicky, proces pořizování ÚP, obsah ÚP, vypořádání stanovisek DO</t>
  </si>
  <si>
    <t>porady pro starosty a tajemníky obcí Jihočeského kraje, sněmy mikroregionů - aktuální informoce z oblasti ÚP, smlouvy, požadavky na projektanty projektanti jsou zváni na porady pro ÚÚP</t>
  </si>
  <si>
    <t>odhad, na webových stránkách JčK v sekci ÚP + zaslání ÚÚP v elektronické podobě (datová schránky, e.mail)</t>
  </si>
  <si>
    <t>ÚAP</t>
  </si>
  <si>
    <t>ÚAP; Postavení dotčených orgánů v ÚP obě ve spolupráci s Karlovarským krajem</t>
  </si>
  <si>
    <t>protipovodňová ochrana v územně plánovací činnosti</t>
  </si>
  <si>
    <t>metodická pomoc při pořizování ÚPD a ÚPP</t>
  </si>
  <si>
    <t>- uplatňování ZÚK KK, účastnili se i starostové - 2 x prezentace ÚAP KK, účastnili se i starostové - problematika územního plánování</t>
  </si>
  <si>
    <t>- metodická pomoc k ÚAP obcí</t>
  </si>
  <si>
    <t>- Dotčené orgány v procesu pořizování územně plánovací dokumentace ve spolupráci s MMR a Plzeňským krajem, účastnili se i starostové</t>
  </si>
  <si>
    <t>0</t>
  </si>
  <si>
    <t>metodická pomoc při pořizování ÚPD a ÚAP</t>
  </si>
  <si>
    <t>na webu , e-mailem, na poradách v tištěné podobě</t>
  </si>
  <si>
    <t>Výklad ZÚR ÚK(předání), uplatňování ZÚR ÚK v ÚPČ obcí; metodika k ÚPČ + nové rozsudky NSS (potvrzení souladu ÚP se ZÚR po platnosti VÚC,datum vydání ÚPD a pod.). ÚAP - 2. úplná aktualizace, datový model ÚK, metodika zpracování. Různé - výsledky kontrol, evidence ÚPČ, atd..</t>
  </si>
  <si>
    <t>Běžné dotazy k pořizovatelské činnosti-např. jak zpřesňovat koridory vymezené v ZÚR ÚK, jak zpracovat vyhodnocení souladu ÚP se ZÚR ÚK + další dotazy ve vazbě na nově vydanou ZÚR ÚK. Problematika pořízení "úpravy" stávající ÚPD či pořízení nového ÚP, vč. stanovení zadávacích podmínek pro výběr projektanta. Otázky týkající se závaznosti ÚP (výklad ÚP) a pořízení změny ÚP, další otázky, např. vyplňování RL, možnosti dotací zpracování ÚP, apod..</t>
  </si>
  <si>
    <t>Jak postupovat při vyhodnocování stanovisek, kdy jít či nejít do rozporu s DO. Zadávací podmínky pro výběr projektanta. Závaznost ÚP.</t>
  </si>
  <si>
    <t>Seminář ve spolupráci s MMR (spolu s LK)...úloha DO v procesu pořizování, jak se vyjadřovat k jednotlivým fázím pořizování ÚPD a jejich změn, náležitosti stanoviska DO,atd.</t>
  </si>
  <si>
    <t>Rozeslání poštou, rozdání na poradě, vyvěšení na webové stránky ÚK (odboru), některé při individuálních konzultacích.</t>
  </si>
  <si>
    <t>ÚPČ: Vybrané otázky z pořizovatelské praxe, Zajištění solidního procesu posouzení vlivů na ÚP,SEA, ÚAP, Územní agenda EU, Zásady urbánní politiky, aktualizace PÚR ČR, dopravní infrastruktura v ÚP, Průchodnost krajiny, ZÚR LK ...</t>
  </si>
  <si>
    <t>analýza aktualizovaných ÚAPO 2010,diskuze nad vybranými aktuálními problémy při pořizování ÚAP</t>
  </si>
  <si>
    <t>společný seminář pořádán MMR, Libereckým a Ústeckým krajem pro DO, kterého se účastnily také ÚÚP. téma: Úloha DO v procesupořizováni ÚPD</t>
  </si>
  <si>
    <t>Nejasnosti v procesu pořizování ÚPD a ÚPP: § 55 odst. 3 SZ,soulad se ZÚR, opakování veřejného projednání,SEA,řešení rozporů,informace se závěry z jednotlivých judikatůr, aktualizace ÚAP,územní studie, RP,předkupní právo, vymezení zastavěného území, náhrady, stavební uzávěry, postavení občanských sdružení, rezervy v ÚPD, ÚPI, doba platnosti ÚPD ...</t>
  </si>
  <si>
    <t>Nejasnosti v procesu pořizování (např. opakování veřejného projednání, rozpor se ZÚR), SEA ve vztahu k ÚP, úprava ÚP, územní studie</t>
  </si>
  <si>
    <t>společný seminář pořádán MMR, Libereckým a Ústeckým krajem pro DO, kterého se účastnily také ÚÚP. téma: Úloha DO v procesu pořizováni ÚPD. Porada starostů: co je ÚP,pořizování ÚPD,info o kompetencích ÚÚP, KÚ,MMR, GF, IOP.Informace o procesu pořizování ZÚR LK</t>
  </si>
  <si>
    <t>v tištěné podobě na poradách, průběžně na web odboru, písemná metodická vyjádření na vyžádání, 12. dílný TV seriál o územním plánování pro regionální TV RTM (DVD)</t>
  </si>
  <si>
    <t>ÚAP, pořizování ÚPD,</t>
  </si>
  <si>
    <t>Judikatura NSS, ÚAP,pořizování ÚPD</t>
  </si>
  <si>
    <t>judikatura NSS, pořizování ÚPD, ÚAP</t>
  </si>
  <si>
    <t>proces pořizování ÚPD, vymezování VPS, metodika MINIS, upřesnění vymezení předkupního práva, zadání regulačních plánů</t>
  </si>
  <si>
    <t>pořizovatelská činnost, územně plánovací podklady</t>
  </si>
  <si>
    <t>problematika pořizování ÚPD, judikatura NSS</t>
  </si>
  <si>
    <t>způsobem umožňujícím dálkový přístup</t>
  </si>
  <si>
    <t>Informace o stavu PUR ČR, ZUR Pk, grantovém programu na pořízení ÚP. Aktuální informace z úseku ÚP a OOP. Informace o ÚAP kraje a obcí (vysvětlení metodiky RURÚ MMR).</t>
  </si>
  <si>
    <t>Školení pro práci s digitálním datovým modelem ÚAP Kit.</t>
  </si>
  <si>
    <t>problémy při pořizování ÚPD, např. obsah zprávy o uplatňování ÚP, vymezení předkupního práva, náhrady za změny v území, větrné elektrárny x krajinný ráz, problémy při aktualizaci ÚAP, atd.</t>
  </si>
  <si>
    <t>aktuální problémy při pořizování ÚPD, řešení rozporů s DO</t>
  </si>
  <si>
    <t>Zveřejnění na internetu Zaslání e_mailem pořizovatelům a projektantům</t>
  </si>
  <si>
    <t>podrobnosti zásad územního rozvoje, poznatky z pořizovatelské praxe ÚÚP, judikáty,vyhodnocení zpracování ÚAP, časté chyby v pořizování ÚP, poznatky z kontrolní činnosti, dotazy a různé.</t>
  </si>
  <si>
    <t>jednotlivé kroky pořizování ÚP,výklad k pojmům SZ podle metodické činnosti MMR, součinnost DO, obsah dokumentace, zejména při změnách ÚP, koridory a územní rezervy,VPS a VPO, předkupní právo a vyvlastnění,</t>
  </si>
  <si>
    <t>www, e-mail, telefonicky, osobní jednání, porady, kontrolní činnost</t>
  </si>
  <si>
    <t>1.program: stanoviska vybraných DO k ÚP (OŽP KrÚ JMK, MD); info o pořizování ZÚR jmk; info ze semináře MMR k A ÚAP; rozsudky NSS ve vztahu k ÚP; dotační program JMK na zpracování ÚP; 2. Prezentace ZÚR JMK a její aplikace při pořizování ÚP a při rozhodování v území - 4 dílčí porady)</t>
  </si>
  <si>
    <t>1. dotační program"Dotace na zpracování ÚP"; 2. zapracování AÚAPo do AÚAPk</t>
  </si>
  <si>
    <t>seminář "Dotčené orgány v procesu pořizování ÚPD"</t>
  </si>
  <si>
    <t>Problematika pořizování ÚP, problematika souladu ÚP s vydanými ZÚR JMK, problematika souladu záměrů s ÚP a ZÚR JMK</t>
  </si>
  <si>
    <t>Problematika pořizování ÚP, problematika souladu ÚP s vydanými ZÚR JMK</t>
  </si>
  <si>
    <t>zveřejnění způsobem umožňujícím dálkový přístup (web JMK), elektronická pošta</t>
  </si>
  <si>
    <t>aktuální informace týkající se oblasti územního plánování, informace z oblasti Územně analytických podkladů Olomouckého kraje, poznatky z kontrolní činnosti nadřízeného orgánu územního plánování vykonávané na ORP, informace z oblasti pořizování ÚPD a ÚPP 2011 a předpoklady na rok 2012, zodpovězení dotazů z oblasti územního plánování</t>
  </si>
  <si>
    <t>(1) Stav ÚAP obcí (zhodnocení, postřehy, připomínky) (2) Způsob zpracování na ORP – prostor pro představení zpracování (3) Stav ÚAP kraje – vazba na ÚAP obcí (4) DMVS – stav projektu (1) Plan4all – informace o projektu (2) INSPIRE – základní vize (3) DMVS – stav projektu aktualizace č. 2 ÚAP Olomouckého kraje • Info z MMR • Harmonogram činností 2012 • Na co se soustředit v zadávací dokumentaci 1) Upravené metodické doporučení pro zpracování ÚAP obcí 2) Doporučený časový harmonogram pro pořízení ÚAP obcí 3) Příklady</t>
  </si>
  <si>
    <t>- možnost provádění aktualizací samotným úřadem, technologické řešení, možnosti kombinace samostatného zpracování a zadání aktualizace ÚAP externímu zpracovateli - nastavení kontrolních mechanismů při předávání dokumentace ÚAP zpracované externě, možnosti aktualizace na úřadu samostatně, podmínky pro zadávací řízení - provádění průběžných aktualizací, doplnění chybějících údajů o území - využití ÚAP jinými odbory, a možnosti získání lepších údajů o území při mezioborové spolupráci - možnosti malého úřadu při zpracování ÚAP, využití projektanta pracujícího v území - sloučení pořizovatele ÚAP s pracovníkem životního prostředí a GIS - výhody a nevýhody externího zpracování ÚAP - potřeba pravidelné aktualizace, kontroly externího zpracovatele - pravidelná aktualizace SWOT analýzy a její využití pro zadání ÚP - platnost ÚP a energetika - VE - tvorba ÚPD, jednotlivé fáze pořizování ÚPD - dodržování závěrů z PÚR ČR, ZÚR OK - ochrana ZPF - opatření obecné povahy, připomínky vs. námitky, územní studie, ÚP nesoulad se ZÚR - kdy je nutná změna ÚP - kdy je nutná hluková studie v ÚP - kdy jsou třeba protierozní opatření - jak vymezit fotovoltaickou elektrárnu v ÚP - jak koordinovat rozvojové záměry - kdy je třeba zpracovat územní studii - jak lze zrušit v ÚP ochranné pásmo - kdy je nutno vymezit stavební uzávěru - jak v ÚP řešit přestavbové území - požadavky na neurbanizované území - plochy bydlení vedle výrobních ploch - trasy a přípojky větrných elektráren - komplexní pozemkové úpravy po schváleném ÚP - zastavitelné plochy v záplavovém území - bydlení a protipovodňové opatření - jak upravit stávající regulativy ÚP - předkupní právo pro veřejně prospěšné stavby</t>
  </si>
  <si>
    <t>ÚP nesoulad se ZÚR, se stavebním zákonem</t>
  </si>
  <si>
    <t>rozeslání e-mailem na ÚÚP a zveřejnění na webu kraje</t>
  </si>
  <si>
    <t>- problematika vyhodnocení předpokládaných důsledků navrhovaného řešení na PUPFL - aktualizace ZÚR ZK - přehled rozpracovaných a pořízených územních plánů ZK - zhodnocení výsledků kontrol za rok 2008-2010 - informace o dotacích na pořízení územních plánů - informace z judikatury NSS - problematika pořizovatelské činnosti</t>
  </si>
  <si>
    <t>4</t>
  </si>
  <si>
    <t>Územně analytické podklady</t>
  </si>
  <si>
    <t>- konzulatace k novým územním plánům za účasti pořizovatele, projektanta a určeného zastupitele - konzultace změn nových územních plánů, včetně právního stavu po vydání změny - konzultace ke zprávě o uplatňování územního plánu v uplynulém období</t>
  </si>
  <si>
    <t>- konzultace k postupu při pořizování územních plánů včetně změn - konzultace při vyhodocování stanovisek dotčených orgánů</t>
  </si>
  <si>
    <t>konzultace nad rozpracovanými ÚPD zpracovanými dle metodiky krajského úřadu</t>
  </si>
  <si>
    <t>osobní předání, e-mailem, telefonicky</t>
  </si>
  <si>
    <t>aktualizace ÚAP ORP 2010 - zhodnocení, Zásady územního rozvoje Moravskoslezského kraje – řešení, Zásady územního rozvoje Moravskoslezského kraje – vztah k odůvodnění ÚP, aplikace ZÚR MSK, řešení rozporů s DO, umisťování staveb v zastavěném a zastavitelném území, ZÚR MSK – ochrana pohledových horizontů, vymezování dopravních koridorů, odůvodnění územního plánu ve vztahu k udržitelnému rozvoji a rozboru udržitelného rozvoje, prokazování veřejného zájmu u technické infrastruktury, přebírání koridorů ze ZÚR MSK, překlopení územního plánu, rasterizace územních plánů, zastavitelné plochy dopravy pro napojení neveřejné dopravní a technické infrastruktury, regulace umisťování fotovoltaických elektráren, Studie sídelní struktury Moravskoslezského kraje, doprava a územní plánování, krajský úřad - dotčený orgán, zrušení části ZÚR MSK, vymezování ploch v zastavěném území,z ahrádkové osady v územním plánu, mobilní dům a jeho umisťování v území, veřejná prostranství - opět výkladový problém, dotazy a obecné informace</t>
  </si>
  <si>
    <t>porada pro pořizovatele ÚAP, témata: aktualizace ÚAP ORP 2010 – zhodnocení, nejčetnější problémy, metodika předávání záměrů pro ÚAP MSK</t>
  </si>
  <si>
    <t>aplikace ZÚR, řešení střetů a problémů při pořizování ÚP, záměry ZÚR a jejich průmět do ÚP, ÚAP, rozbor udržitelného rozvoje, datový model ÚAP, poskytovatelé údajů, grafické výstupy ÚAP, aktuální problémy při postupu pořizování</t>
  </si>
  <si>
    <t>aktuální problémy při postupu pořizování, eliminace kolizí při pořizování ÚP</t>
  </si>
  <si>
    <t>odůvodnění ÚP, přebírání koridorů ze ZÚR MSK, překlopení územního plánu, rasterizace územních plánů, zastavitelné plochy dopravy pro napojení neveřejné dopravní a technické infrastruktury, regulace umisťování fotovoltaických elektráren, studie sídelní struktury Moravskoslezského kraje, doprava a územní plánování, krajský úřad - dotčený orgán, zrušení části ZÚR MSK, vymezování ploch v zastavěném území, zahrádkové osady v územním plánu, mobilní dům a jeho umisťování v území, veřejná prostranství - opět výkladový problém, dotazy a obecné informace</t>
  </si>
  <si>
    <t>prezentace z porad a metodické pomůcky jsou neprodleně umístěny na webových stránkách kraje - http://www.kr-moravskoslezsky.cz/aplikace/tree_browser/login_2/index.php (jméno: metodika, heslo: obec)</t>
  </si>
  <si>
    <t>Kontrolní činnost</t>
  </si>
  <si>
    <t>Počet řádných kontrol provedených na úřadech územního plánování</t>
  </si>
  <si>
    <t>Zaměření řádných kontrol na úřadech územního plánování</t>
  </si>
  <si>
    <t>Počet mimořádných kontrol provedených na úřadech územního plánování</t>
  </si>
  <si>
    <t>Zaměření mimořádných kontrol na úřadech územního plánování</t>
  </si>
  <si>
    <t>Počet následných kontrol provedených na úřadech územního plánování</t>
  </si>
  <si>
    <t>Počet řádných kontrol provedených na obecních úřadech, které vykonávají územně plánovací činnost podle § 6 odst. 2 stavebního zákona</t>
  </si>
  <si>
    <t>Počet mimořádných kontrol provedených na obecních úřadech, které vykonávají územně plánovací činnost podle § 6 odst. 2 stavebního zákona</t>
  </si>
  <si>
    <t>Počet následných kontrol provedených na obecních úřadech, které vykonávají územně plánovací činnost podle § 6 odst. 2 stavebního zákona</t>
  </si>
  <si>
    <t>Nápravná opatření uložená na základě výsledků kontrol</t>
  </si>
  <si>
    <t>Opakující se závažné nedostatky, jejich charakteristika a možné příčiny</t>
  </si>
  <si>
    <t>výkon přenesené působnosti pořizování územně plánovací dokumentace a územně plánovacích podkladů, s cílem zjistit správnost procesního postupu při pořizování územně plánovací dokumentace a územně plánovacích podkladů</t>
  </si>
  <si>
    <t>Nebyla uložena</t>
  </si>
  <si>
    <t>Nebyly zjištěny</t>
  </si>
  <si>
    <t>podmínky pro výkon činnosti, aplikace správního řádu, archivace a evidence ÚPD a ÚAP, zápisy do iLASu, pořizování ÚPD a ÚPP, aplikace ÚPD v navazujících řízeních apod..</t>
  </si>
  <si>
    <t>zajištění zastupitelnosti pracovníků ÚÚP</t>
  </si>
  <si>
    <t>chyby v doručování - neznalost správního řádu - postupně dochází k odstraňování nekvalitní územní plány - nedostatečná spolupráce s projektanty, v některých případech neochota projektantů upravit ÚPD a následná rezignace pořizovatele, nedostatek času ze strany pořizovatele nekvalitní činnost osob zajišťujících pořízení na základě smlouvy pro obec</t>
  </si>
  <si>
    <t>výkon přenesené působnosti na úseku pořizování ÚPD a ÚAP</t>
  </si>
  <si>
    <t>výkon přenesené působnosti na úseku územního plánování</t>
  </si>
  <si>
    <t>dodržení zákonnosti po vydání ÚPD (OOP) a ÚPP dle ust. § 165 odst. 1 SZ - ukládání ÚPD dle ust. § 165 odst. 2 SZ - zveřejnění údajů o vydané ÚPD dle ust. § 162 odst. 5 SZ - návrh na vložení dat do evidence územně plánovací činnosti dle ust. § 166 odst. 3 SZ - ukládání ÚS dle ust. § 14 odst. 1 a 2 cit. vyhlášky - záznam o účinnosti dle ust. § 166 odst. 1 SZ - ukládání a poskytování ÚAP dle ust. § 166 odst.2 SZ - zveřejňování ÚAP</t>
  </si>
  <si>
    <t>Dodatečně předat dokumentaci SEA (ÚPD byla předána bez ní). Na záznamu o účinnosti opravit datum vydání a datum nabytí účinnosti ÚPD. Předložit nový registrační list kontrolovaných ÚPD zahrnující správné údaje. Oznámit jednotlivě všem DO údaje o vydání ÚPD a místech, kde je možné do ÚPD a její dokladové dokumentace nahlížet. Oznámit jednotlivě všem DO údaje o místech, kde je možno nahlížet do územní studie. Poskytnout ÚPD předávacím protokolem stavebnímu úřadu. Opatřit záznamem o účinnosti odůvodnění ÚPD na všech existujících paré.</t>
  </si>
  <si>
    <t>Nepředání dokladové části obci, pro kterou byla ÚPD pořizována. Neúplné nebo chybně vyplněné záznamy o účinnosti – nesoulad s § 14 vyhlášky č. 500/2006 Sb. datum vydání a datum nabytí účinnosti této ÚPD v souladu s platnou legislativou; chybějící záznam o účinnosti na odůvodnění (pokud není svázáno s „výrokovou“ částí). Nepředávání jak ÚPD, tak ÚAP (úplná aktualizace) (popř. ÚS) stavebnímu úřadu v případech, kde je pořizovatel a stavební úřad pod jedním MěÚ. Oznámení údajů - „jednotlivě“ všem DO o vydané ÚPD nebo její změně a místech, kde je možné do této ÚPD a její dokladové dokumentace nahlížet. Oznámení „jednotlivě“ všem DO údaje o místech, kde je možno nahlížet do územní studie.</t>
  </si>
  <si>
    <t>nedostatky ve spisu: doplnění chybějících usnesení ZO, splnit povinnosti pořizovatele vyplývající z § 165 SZ, spisové dokumentace budou v duchu kontrolních zjištění zrevidovány, uspořádány a doplněny o chybějící písemnosti. Sjednotit vedení spisové dokumentace tak aby byly zajištěny požadavky dobré správy a požadavky vyplývající z práva na přístup k informacím</t>
  </si>
  <si>
    <t>Nedostatky ve spisu. Chybějící písemnosti. Nedostatečné organizačné zajištění (samostatná a přenesená působnost). Rozesílání písemnosti smluvním pořizovatelem.</t>
  </si>
  <si>
    <t>Výkon přenesené působnosti na úseku územního plánování</t>
  </si>
  <si>
    <t>Organizační zajištění, kvalifikační předpoklady, probíhající ÚPČ, UAP, pořizování RP a ÚS, evidence ÚPČ.</t>
  </si>
  <si>
    <t>zajištění chybějících usnesení zastupitelstva obce o pořízení změny ÚPD a určení zastupitele; zasílat průběžně registrační listy na KrÚ; zajistit potvrzení o vyvěšení veřejné vyhlášky na úřední desce (fyzické i elektronické); doplnit do dokladové části upravený text zadání podle výsledků projednání; aktivně využívat ÚAP pro zrpacování zadání ÚPD.</t>
  </si>
  <si>
    <t>schválení návrhů na pořízení změny ÚPD zastupitelstvem obce bez posouzení pořizovatelem</t>
  </si>
  <si>
    <t>Kontrola procesu pořizování ÚP, úplnost spisů, úplost dokumentace, činnost po vydání ÚP, ÚPI, evidence, zastavěná území sam. postupem,pořizování ÚAP, stanoviska dotčených orgánů,</t>
  </si>
  <si>
    <t>Kontrolováno bylo plnění kvalifikačních požadavků pro výkon územně plánovací činnosti ve smyslu § 24, resp. § 189 odst. 3 stavebního zákona, pořizování ÚAP, pořizování ÚPP a ÚPD, pořizování vymezení zastavěného území, vyjádření vydaná odborem jako dotčeným orgánem ve smyslu § 6 odst. 1 písm. e), f) stavebního zákona a další vyjádření.</t>
  </si>
  <si>
    <t>z pohledu nadřízeného orgánu, se zvláštním zaměřením na naplňování a zajišťování funkce orgánu územního plánování ve smyslu ust. § 6 zákona č. 183/2006 Sb.</t>
  </si>
  <si>
    <t>vzhledem k provedeným zjištěním při kontrole nebylo nutné přijímat žádná nápravná opatření (opatření uváděna v závěru stručného hodnocení jsou doporučení)</t>
  </si>
  <si>
    <t>opakující se závažné nedostatky nebyly zjištěny</t>
  </si>
  <si>
    <t>- organizační zajištění, začleneně útvaru v organizační struktuře, pracovní náplně, kvalifikační požadavky - dodržování zákonnosti činnosti pořizovatele po vydání ÚPD formou OOP - viz § 51,,162,165,166 SZ a § 14 vyhl. č.500/2006 Sb. - kontrola odstranění nedostatků uvedených ve stanovisku nadřizeného orgánu</t>
  </si>
  <si>
    <t>1</t>
  </si>
  <si>
    <t>- opatření proti průtahům při pořizování územních plánů - viz § 56 stavebního zákona u Městského úřadu Kroměříž</t>
  </si>
  <si>
    <t>u Městského úřadu Luhačovice - pořizovatel neplní povinnost dle § 28 stavebního zákona a § 166 stavebního zákona - nedostatky v oblasti zpracování datové základny ÚAP</t>
  </si>
  <si>
    <t>u Městského úřadu Luhačovice - nedostatky v oblasti zpracování datové základny trvají stále. Pracovník, který tuto činnost má v náplni práce ji nevykonává.</t>
  </si>
  <si>
    <t>dodržování zákonnosti při pořizování územně plánovací dokumentace a územně plánovacích podkladů</t>
  </si>
  <si>
    <t>2 x přezkum dle § 94 správního řádu na základě zjištěných nedostatků</t>
  </si>
  <si>
    <t>nedůsledné aplikování ust. § 20 odst. 2 stavebního zákona, neprokázáná nemožnost využití již vymezených zastavitelných ploch ve smyslu ust. § 55 odst. 3 stavebního zákona, nedodržení lhůty pro oznámení veřejného projednání dle ust. § 52 odst. 1 stavebního zákona, nesplnění ust. § 22 stavebního zákona o veřejném projednání, neprokázání vyhodnocení připomínek a námitek dle ust. § 53 odst. 1 a ust. § 54 odst. 1 stavebního zákona, nesplnění povinnosti oznámení údajů dle ust. § 165 odst. 12 stavebního zákona, nedodržení lhůty dle ust. § 50 odst. 2 stavebního zákona, neprokázání splnění ust. § 53 odst. 1 stavebního zákona</t>
  </si>
  <si>
    <t>Státní dozor zákona č. 183/2006 Sb., o územním plánování a stavebním řádu (stavební zákon), ve znění pozdějších předpisů, ve znění pozdějších předpisů</t>
  </si>
  <si>
    <t>Počet provedených úkonů podle § 171 odst. 1</t>
  </si>
  <si>
    <t>Počet výzev a rozhodnutí ukládajících povinnost zjednat nápravu - § 171 odst. 3</t>
  </si>
  <si>
    <t>nelze určit, jedná se o jednotlivá pochybení</t>
  </si>
  <si>
    <t>Nepořízení ÚAP, dále viz. kontroly... příčinou je chybějící osoba splňující kvalifikační předpoklady pro ÚPČ (chybí buď praxe, nebo vzdělání, nebo ZOZ)</t>
  </si>
  <si>
    <t>nedostatky zákonnosti obsahu územních plánů nedodržení § 55 odst. 3 SZ</t>
  </si>
  <si>
    <t>upozornění na nedostatky souladu obsahu ÚPD se stavebním zákonem (vyjádření uplatněné při společném jednání o návrhu ÚPD)</t>
  </si>
  <si>
    <t>obsah ÚP neodpovídá vyhlášce, nerespektování ZÚR, neprovázanost, vnitřní rozpory, nedostatečné odůvodnění</t>
  </si>
  <si>
    <t>Přezkumné řízení zákona č. 500/2004 Sb., správní řád, ve znění pozdějších předpisů</t>
  </si>
  <si>
    <t>Počet podaných podnětů k provedení přezkumných řízení opatření obecné povahy, kterými obce vydaly územní plán nebo jeho změnu, regulační plán nebo jeho změnu - § 94 odst. 1</t>
  </si>
  <si>
    <t>Počet podaných podnětů k provedení přezkumných řízení opatření obecné povahy, kterými obce vydaly vymezení zastavěného území - § 94 odst. 1</t>
  </si>
  <si>
    <t>Počet podaných podnětů k provedení přezkumných řízení opatření obecné povahy, kterými obce vydaly územní opatření o asanaci a územní opatření o stavební uzávěře - § 94 odst. 1</t>
  </si>
  <si>
    <t>Počet případů, kdy správní orgán neshledal důvody k zahájení přezkumných řízení opatření obecné povahy vydaných obcemi - § 94 odst. 1</t>
  </si>
  <si>
    <t>Počet zahájených přezkumných řízení opatření obecné povahy vydaných obcemi - § 94 odst. 1</t>
  </si>
  <si>
    <t>Počet zastavených přezkumných řízení opatření obecné povahy vydaných obcemi - § 97 odst. 1 a 2</t>
  </si>
  <si>
    <t>Počet opatření obecné povahy, kterými obce vydaly územní plán nebo jeho změnu, regulační plán nebo jeho změnu v přezkumných řízeních zrušených nebo změněných - § 97 odst. 3 a § 98</t>
  </si>
  <si>
    <t>Počet opatření obecné povahy, kterými obce vydaly vymezení zastavěného území, v přezkumných řízeních zrušených nebo změněných - § 97 odst. 3 a § 98</t>
  </si>
  <si>
    <t>Počet opatření obecné povahy, kterými obce vydaly územní opatření o asanaci a územní opatření o stavební uzávěře, v přezkumných řízeních zrušených nebo změněných - § 97 odst. 3 a § 98</t>
  </si>
  <si>
    <t>Počet podání ve smyslu § 42 jinde neuvedených</t>
  </si>
  <si>
    <t>Počet řízení vedených na základě podání podle § 42 jinde neuvedených (oprávněné podněty)</t>
  </si>
  <si>
    <t>Počet regulačních plánů vydaných ve sledovaném roce - § 7 odst. 1 písm. a) a § 69</t>
  </si>
  <si>
    <t>Počet změn regulačních plánů vydaných ve sledovaném roce - § 7 odst. 1 písm. a) a § 69</t>
  </si>
  <si>
    <t>Počet územních studií, u nichž byla ve sledovaném roce schválena možnost využití a data o nich byla vložena do evidence územně plánovací činnosti - § 30 odst. 4, § 7 odst. 1 písm. g)</t>
  </si>
  <si>
    <t>Činnost nadřízeného orgánu podle zákona č. 183/2006 Sb., o územním plánování a stavebním řádu (stavební zákon), ve znění pozdějších předpisů</t>
  </si>
  <si>
    <t>Počet posouzených upravených územních plánů - § 188 odst. 1</t>
  </si>
  <si>
    <t>Počet sdělení k obsahu návrhů zadání územních plánů - 47 odst. 2</t>
  </si>
  <si>
    <t>Počet sdělení k obsahu návrhů zadání změn územních plánů - § 55 odst. 2 a 47 odst. 2</t>
  </si>
  <si>
    <t>Počet stanovisek ke konceptům územních plánů - § 48 odst. 5</t>
  </si>
  <si>
    <t>Počet stanovisek ke konceptům změn územních plánů - § 55 odst. 2 a § 48 odst. 5</t>
  </si>
  <si>
    <t>Počet posouzených návrhů územních plánů - § 51</t>
  </si>
  <si>
    <t>Počet posouzených návrhů změn územních plánů - § 55 odst. 2 a § 51</t>
  </si>
  <si>
    <t>Počet stanovisek, vyjádření, sdělení apod. jako dotčeného orgánu podle stavebního zákona výše neuvedených - § 7 odst. 1 písm. c) a d)</t>
  </si>
  <si>
    <t>Počet stanovisek, vyjádření, sdělení apod. jako dotčeného orgánu podle jiného než stavebního zákona</t>
  </si>
  <si>
    <t>Počet územních plánů, regulačních plánů a jejich změn pořizovaných ve sledovaném roce obecními úřady, které vykonávají územně plánovací činnost podle § 6 odst. 2</t>
  </si>
  <si>
    <t>Počet obecních úřadů, které vykonávají územně plánovací činnost podle § 6 odst. 2</t>
  </si>
  <si>
    <t>Správní žaloby podle zákona č. 150/2002 Sb., soudní řád správní, ve znění pozdějších předpisů</t>
  </si>
  <si>
    <t>Počet správních žalob s návrhem na zrušení opatření obecné povahy - kterými byly vydány zásady územního rozvoje/jejich aktualizace - nebo jejich částí podaných ve sledovaném roce</t>
  </si>
  <si>
    <t>Počet neukončených správních žalob s návrhem na zrušení opatření obecné povahy - kterými byly vydány zásady územního rozvoje/jejich aktualizace - nebo jejich částí podaných před sledovaným rokem</t>
  </si>
  <si>
    <t>Počet rozsudků, jimiž byly návrhy na zrušení opatření obecné povahy - kterými byly vydány zásady územního rozvoje/jejich aktualizace - nebo jejich částí soudem odmítnuty a/nebo zamítnuty</t>
  </si>
  <si>
    <t>Počet rozsudků, jimiž bylo návrhům na zrušení opatření obecné povahy - kterými byly vydány zásady územního rozvoje/jejich aktualizace - nebo jejich částí vyhověno v plném rozsahu</t>
  </si>
  <si>
    <t>Počet rozsudků, jimiž bylo návrhům na zrušení opatření obecné povahy - kterými byly vydány zásady územního rozvoje/jejich aktualizace - nebo jejich částí vyhověno částečně</t>
  </si>
  <si>
    <t>Počet správních žalob s návrhem na zrušení opatření obecné povahy - kterými byly vydány regulační plány/jejich změny - nebo jejich částí podaných ve sledovaném roce</t>
  </si>
  <si>
    <t>Počet správních žalob s návrhem na zrušení opatření obecné povahy - kterými byly vydány regulační plány/jejich změny - nebo jejich částí podaných před sledovaným rokem</t>
  </si>
  <si>
    <t>Počet rozsudků, jimiž byly návrhy na zrušení opatření obecné povahy - kterými byly vydány regulační plány/jejich změny - nebo jejich částí soudem odmítnuty a zamítnuty</t>
  </si>
  <si>
    <t>Počet rozsudků, jimiž bylo návrhům na zrušení opatření obecné povahy - kterými byly vydány regulační plány/jejich změny - nebo jejich částí vyhověno v plném rozsahu</t>
  </si>
  <si>
    <t>Počet rozsudků, jimiž bylo návrhům na zrušení opatření obecné povahy - kterými byly vydány regulační plány/jejich změny - nebo jejich částí vyhověno částečně</t>
  </si>
  <si>
    <t>Počet správních žalob s návrhem na zrušení opatření obecné povahy - kterými byla vydána územní opatření o asanaci nebo územní opatření o stavební uzávěře - nebo jejich částí podaných ve sledovaném roce</t>
  </si>
  <si>
    <t>Počet neukončených správních žalob s návrhem na zrušení opatření obecné povahy - kterými byla vydána územní opatření o asanaci nebo územní opatření o stavební uzávěře - nebo jejich částí podaných před sledovaným rokem</t>
  </si>
  <si>
    <t>Počet rozsudků, jimiž byly návrhy na zrušení obecné povahy - kterými byla vydána územní opatření o asanaci nebo územní opatření o stavební uzávěře - nebo jejich částí soudem odmítnuty a zamítnuty</t>
  </si>
  <si>
    <t>Počet rozsudků, jimiž bylo návrhům na zrušení obecné povahy - kterými byla vydána územní opatření o asanaci nebo územní opatření o stavební uzávěře - nebo jejich částí vyhověno v plném rozsahu</t>
  </si>
  <si>
    <t>Počet rozsudků, jimiž bylo návrhům na zrušení obecné povahy - kterými byla vydána územní opatření o asanaci nebo územní opatření o stavební uzávěře - nebo jejich částí vyhověno částečně</t>
  </si>
  <si>
    <t>Poskytování informací útvarem jako povinným subjektem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</si>
  <si>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</si>
  <si>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</si>
  <si>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</si>
  <si>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v odvolacím řízení zrušena - § 16</t>
  </si>
  <si>
    <t>Počet rozhodnutí o odmítnutí žádosti o informace (její části), která byla v soudním přezkumu zrušena</t>
  </si>
  <si>
    <t>Počet stížností na postup útvaru při vyřizování žádosti o informace - § 16a odst. 1</t>
  </si>
  <si>
    <t>Počet rozhodnutí, v nichž nadřízený orgán postup útvaru jako povinného subjektu potvrdil - § 16a odst. 6 písm. a)</t>
  </si>
  <si>
    <t>Činnost nadřízeného orgánu při poskytování informací podle zákona č. 106/1999 Sb., o svobodném přístupu k informacím, ve znění pozdějších předpisů</t>
  </si>
  <si>
    <t>Počet postoupených odvolání proti rozhodnutím o odmítnutí žádosti o informace vydaným úřady územního plánování a obecními úřady, které vykonávají územně plánovací činnost podle § 6 odst. 2 stavebního zákona - § 16</t>
  </si>
  <si>
    <t>Počet zrušených rozhodnutí o odmítnutí žádosti o informace vydaných úřady územního plánování a obecní úřady, které vykonávají územně plánovací činnost podle § 6 stavebního zákona - § 16</t>
  </si>
  <si>
    <t>Počet řešených stížností na postup při vyřizování žádosti o informace úřady územního plánování a obecními úřady, které vykonávají územně plánovací činnost podle § 6 odst. 2 stavebního zákona - § 16a</t>
  </si>
  <si>
    <t>Stížnosti podle zákona č. 500/2004 Sb., správní řád, ve znění pozdějších předpisů</t>
  </si>
  <si>
    <t>Počet prošetřovaných stížností - § 175 odst. 4</t>
  </si>
  <si>
    <t>Počet stížností, které byly shledány důvodnými - § 175 odst. 6</t>
  </si>
  <si>
    <t>Počet přešetřovaných stížností na úřady územního plánování a obecní úřady, které vykonávají územně plánovací činnost - § 175 odst. 7</t>
  </si>
  <si>
    <t>Opakující se závažné stížnosti, jejich charakteristika a možné příčiny</t>
  </si>
  <si>
    <t>Na postup zastupitelstva obce a na projednávání ÚPD.</t>
  </si>
  <si>
    <t>důvody ke stížnostem se neopakují</t>
  </si>
  <si>
    <t>Hodnocení metodické pomoci</t>
  </si>
  <si>
    <t>Uveďte důvody vašeho hodnocení, případně hodnoťte jinak</t>
  </si>
  <si>
    <t>Uveďte doporučení pro zlepšení metodické pomoci MMR</t>
  </si>
  <si>
    <t>Uveďte doporučení pro zlepšení součinnosti MMR, krajských úřadů a úřadů územního plánování</t>
  </si>
  <si>
    <t>SZ nevyhovuje podmínkám územního plánovánív hl. m. Praze</t>
  </si>
  <si>
    <t>Bylo by vhodné zřídit na MMR skupinu odborníků, kteří se budou zabývat specifickou situací a postavením Prahy</t>
  </si>
  <si>
    <t>občasná neoperativnost při řešení problematiky</t>
  </si>
  <si>
    <t>Zpracování metodiky trvá relativně dlouho, někdy není zpracovaná vůbec. V roce 2011 chyběly porady s KÚ na kterých se často spousta věcí objasní</t>
  </si>
  <si>
    <t>Poslouchat více "nářky" krajů a reagovat na ně</t>
  </si>
  <si>
    <t>Centrální místo pro odpovědi MMR na dotazy krajů a zajištění přístupu na ně pro kraje</t>
  </si>
  <si>
    <t>chybí některé zásadní metodické pokyny, především pro pořizování a formu vydávání změn ÚPD, poskytování ÚAP, atd.; někdy pomalá emailová odezva na dotazy včetně jednoznačného výkladu</t>
  </si>
  <si>
    <t>řešit výše uvedené</t>
  </si>
  <si>
    <t>pokud je zveřejněna nová metodika na stránkách ÚÚR, zaslat informační email koordinátorům na jednotlivém KÚ - následná distribuce na ÚÚP</t>
  </si>
  <si>
    <t>systematizovat publikování metodik</t>
  </si>
  <si>
    <t>Zpoždění v předávání aktuálních informací.</t>
  </si>
  <si>
    <t>Uvítali bychom rychlejší přenos aktuálních informací, týkajích se např. rozsudků NSS a jejich vyhodnocení se závěry a doporučeními pro ÚPČ krajů a obcí....stačilo by e-mailem.</t>
  </si>
  <si>
    <t>Pomalé resp. žádné písemné reakce na dotazy od KÚ. Opomíjení informovat KÚ se závěry konzultací s ÚÚP. Občas jsou tyto závěry konzultací s ÚÚP udělané bez veškerých adekvátních podkladů, pouze na základě informací 1 strany.</t>
  </si>
  <si>
    <t>Reagovat pružně na dotazy jak od KÚ tak ÚÚP. Větší součinnost s KÚ, ne pouze odkazy na rozsudky NSS, které se v jedné věci můžou někdy i lišit. Metodická doporučení k ÚAPO nevytvářet krátce před ukončením aktualizace ÚAPO, ale s dostatečným předstihem před započetím aktualizace na ÚÚP.</t>
  </si>
  <si>
    <t>Účast na důležitých jednáních (např. zapracování požadavků z PÚR do ZÚR,který vyvolá možný střet se zájmem kraje).</t>
  </si>
  <si>
    <t>standardní servis ústředního metodického orgánu</t>
  </si>
  <si>
    <t>častější konání porad s kraji</t>
  </si>
  <si>
    <t>větší počet metodických materiálů</t>
  </si>
  <si>
    <t>málo porad a konkrétních metodických závěrů a doporučení</t>
  </si>
  <si>
    <t>pravidelné porady s konkrétními závěry pro činnost krajských úřadů, upozornění na nové metodiky e_mailem</t>
  </si>
  <si>
    <t>MP je příliš dlouho po vydání ZS, změny ve výkladu, chybí standardizace, jednotnost technologického zpracování ÚPD i ÚAP,chybí MP k ÚAPo-nekomparativnost,</t>
  </si>
  <si>
    <t>Viz. bod 201</t>
  </si>
  <si>
    <t>1.některé metodické pomůcky jsou "pouze" výběrem a uspořádáním § ze SZ a SŘ, neřeší otázky jejich praktické aplikace; 2.porady MMR s krajskými úřady nesplňují zcela naše očekávání</t>
  </si>
  <si>
    <t>1.spolupracovat na přípravě metodik s praxí (pořizovatelé, projektanti) a azaměřit je zejména na praktické využívání; 2.porady zaměřit na konkrétní způsoby řešení problémů z praxe, jejich prodiskutování</t>
  </si>
  <si>
    <t>provádět řízené diskuse k problematickým otázkám z praxe za účasti MMR, KÚ a ÚÚP</t>
  </si>
  <si>
    <t>Zásadní problémy z pořizovatelské praxe jsou řešeny pozdě nebo vůbec</t>
  </si>
  <si>
    <t>Více reagovat na konkrétní požadavky krajských úřadů a na jimi požadované metodiky (viz např. jednotná metodika hodnocení RURÚ)</t>
  </si>
  <si>
    <t>probíhá málo porad</t>
  </si>
  <si>
    <t>pokračovat v další metodické činnosti, více porad, více metodik</t>
  </si>
  <si>
    <t>více porad</t>
  </si>
  <si>
    <t>metodikou jsou doháněny nedostatky zákona a prováděcích předpisů, metodika je obecná a mnohdy nejednoznačná, jsou časté výklady nad rámec zákona, je zpracována jen pro méně kolizní problémy; metodika není vykonávána prostřednictvím "Věstníku", metodické materiály jsou vydávány se zpožděním proti jejich reálné potřebě, na konkrétní dotazy je odpovídáno po dlouhé době nebo vůbec; výklady, odpovědi publikované na webu UUR nekorespondují vždy se zněním předpisů</t>
  </si>
  <si>
    <t>metodické materiály připravovat včas a bezprostředně po poradě je vyvěšovat na web, odpovídat na konkrétní dotazy do 30 dnů, na poradách věnovat více prostoru diskusi; metodiku vykonávat prostřednictvím Věstníku tak, aby byly sjednoceny postupy územního plánování v rámci ČR</t>
  </si>
  <si>
    <t>větší frekvence porad, odpovídat na konkrétní dotazy, na poradách věnovat více prostoru diskusi; řešit aktuální problémy územního plánování s dotčenými orgány na celostátní úrovni (ostatní ministerstva - např. MŽP, MPO, atd.)</t>
  </si>
  <si>
    <t>Upřednostňovaná forma metodické pomoci</t>
  </si>
  <si>
    <t>Pokud vám vyhovuje jiná forma, uveďte jaká</t>
  </si>
  <si>
    <t>E-mail.</t>
  </si>
  <si>
    <t>Na preventivní úrovni, aktivní účast na veřejných projednání a společných jednání</t>
  </si>
  <si>
    <t>viz bod 203</t>
  </si>
  <si>
    <t>písemná metodika</t>
  </si>
  <si>
    <t>zásadní problémy, zejména pak reflexe rozhodování správního soudnictví, by měly být zpracovány jako metodika publikovaná ve "Věstníku"</t>
  </si>
  <si>
    <t>Hodnocení podmínek pro výkon agendy</t>
  </si>
  <si>
    <t>Jaká jsou doporučení pro zlepšení podmínek výkonu státní správy na vašem úřadě?</t>
  </si>
  <si>
    <t>Jak je útvar, který vykonává agendu územního plánování začleněn do organizační struktury úřadu?</t>
  </si>
  <si>
    <t>Uveďte důvody vašeho hodnocení, případně hodnoťte jinak. Uveďte případné podněty ke změně</t>
  </si>
  <si>
    <t>V případě, že část územně plánovací činností útvaru je zajišťována smluvně, uveďte její druh</t>
  </si>
  <si>
    <t>Jaké nejčastější nebo nejzávažnější problémy řešíte při územně plánovací činnosti</t>
  </si>
  <si>
    <t>Postrádáte možnost ovlivnit personální a platové poměry na kontrolovaných úřadech s ohledem na jejich pracovní výkony?</t>
  </si>
  <si>
    <t>Uveďte případné další podněty</t>
  </si>
  <si>
    <t>nedostatečný počet kvalifikovanmých zaměstnanců nedostatečné technické vybavení postavení SZ k Praze (viz výše)</t>
  </si>
  <si>
    <t>Samostatnýodbor MHMP</t>
  </si>
  <si>
    <t>právnické služby</t>
  </si>
  <si>
    <t>projednávání změn, úprav, soudní přezkumy územně plánovací činnosti</t>
  </si>
  <si>
    <t>pracovníci zařazeni do oddělení územního řízení pod odbor regionálního rozvoje</t>
  </si>
  <si>
    <t>územně analytické podklady</t>
  </si>
  <si>
    <t>snahy o revizi ZÚR na základě lokálních zájmů, soulad záměrů v území</t>
  </si>
  <si>
    <t>Dostatečný prostor i vybavení pro výkon státní správy (přístup k programovému vybavení, výpočetní technice apod.), umožnění dalšího vzdělávání úředníků dle potřeby, problémem je kumulace činností na některé pracovníky (realativně velké mnopžství prováděných analýz a zpracovávaných materiálů pro orgány kraje.</t>
  </si>
  <si>
    <t>Postupně doplňovat a zlepšovat technické vybavení oddělení (dle potřeby se děje), rozšiřovat vzdělání, zvýšit počet pracovníků, popř. přerozdělit agendy</t>
  </si>
  <si>
    <t>jedná se o samostatné oddělení začleněné do odboru regionálního rozvoje, územního plánování, stavebního řádu a investic</t>
  </si>
  <si>
    <t>dobré propojení s oddělením stavebního řádu, výhodné je propojení s oddělením regionálního rozvoje - spolupráce na rozvojových dokumentech kraje</t>
  </si>
  <si>
    <t>nekvalitní územní plány přílišná podrobnost ZUR JčK problémy s kvalitou práce tzv. "létajících pořizovatelů" neodůvodněná stanoviska DO neprovázanost ÚAP a pořizování ÚPD na ÚÚP</t>
  </si>
  <si>
    <t>ne platové - to je věcí každého úřadu, ale personální - kvalitu pracovníků a počet pracovních úvazků (ovlivnění kvality činnosti úřadu)</t>
  </si>
  <si>
    <t>nedostatečné personální obsazení, omezené finanční prostředky na územně plánovací činnost, nedostatečné možnosti archivování dokumentace dle §165</t>
  </si>
  <si>
    <t>Odbor regionálního rozvoje, oddělení územního plánování</t>
  </si>
  <si>
    <t>nejednotná aplikace stavebního zákona a jeho prováděcích předpisů, popř. jednotných medotických pokynů MMR a ÚÚR při zpracování ÚPD projektanty</t>
  </si>
  <si>
    <t>kvalitní vedení útvaru, výborné technické vybavení pro potřeby ÚAP, nadstandartní spolupráce s útvarem GIS</t>
  </si>
  <si>
    <t>oddělení územního plánování je začleněno do odboru regionálního rozvoje</t>
  </si>
  <si>
    <t>Omezení odborných školení z důvodu úspory fin. prostředků.</t>
  </si>
  <si>
    <t>Zlepšení informovanosti - odborná školení</t>
  </si>
  <si>
    <t>Oddělení územního plánování je součástí Odboru územního plánování a stavebního řádu</t>
  </si>
  <si>
    <t>Oddělení ÚP vykonává činnosti podle stavebního zákona a spolupracuje s jinými odbory, např. při zpracování rozvojových dokumentů kraje, v projektech EU, do kterých je ÚK zapojen, při dotacích na ÚP obcí a pod.</t>
  </si>
  <si>
    <t>Špatná kvalita dat poskytovaných do ÚAP, které jsou podkladem pro ZÚR ÚK. Neaktuální - nepřesné podkladové mapy (digitální katastrální mapy i rastrové mapy).</t>
  </si>
  <si>
    <t>Ano - dtto výše.</t>
  </si>
  <si>
    <t>Na ÚÚP by měly být alespoň 2 pracovníci, kteří splňují kvalifikační požadavky, z důvodu zastupitelnosti (dlohobobá nemoc...).</t>
  </si>
  <si>
    <t>Vždy je co zlepšovat, technické vybavení, vyřešení problému z prostory atd. Vzhledem k našemu odbornému zaměření je potřeba co nejvíc umožnit více terénních šetření. Znalost terénu je velmi důležitá při jednotlivých jednáních. Nelze vše dělat od stolu.</t>
  </si>
  <si>
    <t>Patříme pod odbor územního plánování a stavebního řádu</t>
  </si>
  <si>
    <t>Výhoda samostatného útvaru ÚP a SŘ</t>
  </si>
  <si>
    <t>Nejasná interpretace vybraných legislativních ustanovení (zejména obecné věci k OOP ze správního řádu). Personánální obsazení, malá nebo nedostatečná obsazenost kvalifikovaných pracovníků ÚÚP. Nedostatečné údaje o území pro zpracování ÚAP.</t>
  </si>
  <si>
    <t>Ano. Setkáváme se hlavně s tím, že pracovníci jsou vzhledem k objemu prací, které musí vykonávat podhodnocení. V náplni práce mají často vykonávat mimo ÚPČ i jiné úkony pro samosprávu (např. vyřizování dotací z různých programů, částečně vykonávají i agendu spadající pod SÚ), které jim zaberou většinu času a pak nestíhají vlastní ÚPČ, kterou mají jako hlavní náplň.</t>
  </si>
  <si>
    <t>Neprůhledné financování konkrétního výkonu přenesené působnosti ÚP a SŘ (úřady často nevědí, že na ÚPČ dostávají od státu peníze). Financování je třeba zpřehlednit.</t>
  </si>
  <si>
    <t>Doposud jsme se nesetkali s okolnostmi, které by negativně působily na výkon státní správy.</t>
  </si>
  <si>
    <t>jednání s některými dotčenými orgány, procesní nastavení podle stavebního zákona</t>
  </si>
  <si>
    <t>Ne</t>
  </si>
  <si>
    <t>oddělení územního plánování je součástí odboru strategického rozvoje kraje a evropských fondů, který má 4 oddělení</t>
  </si>
  <si>
    <t>zákonnost pořizování ÚPD</t>
  </si>
  <si>
    <t>výborný přístup k VT,stabilizovaný prac. kolektiv, kvalitní součinnost se ZK nedostatečné prostorové podmínky</t>
  </si>
  <si>
    <t>zlepšení prostorových podmínek</t>
  </si>
  <si>
    <t>Dobře.</t>
  </si>
  <si>
    <t>ÚPD, ÚS</t>
  </si>
  <si>
    <t>Součinnost s DO, nejasnosti ve výkladu jednotlivých ustanovení SZ, vztah PÚR v. ZÚR</t>
  </si>
  <si>
    <t>nedaří se obsadit místo kvalifikovanou osobou z důvodu nedostatku uchazečů s potřebnými kvalifikačními předpoklady</t>
  </si>
  <si>
    <t>vychovávat pracovníky pro práci na úřadě s odpovídajícími kvalifikačními předpoklady</t>
  </si>
  <si>
    <t>oddělení územního plánování je součástí Odboru územního plánování a stavebního řádu</t>
  </si>
  <si>
    <t>začlenění vyhovuje</t>
  </si>
  <si>
    <t>zpracování ÚAP JMK</t>
  </si>
  <si>
    <t>rozdílný výklad zákona u pořizovatelů a projektantů; chybí vzdělávání projektantů; neochota projektantů vnímat pořizovatele jako partnera; nekompetentní vyjadřování DO při vydávání jejich stanovisek; nepředvídatelnost rozhodování soudů</t>
  </si>
  <si>
    <t>nejsou</t>
  </si>
  <si>
    <t>materiální i personální podmínky jsou odpovídající, více by vyhovovalo jiné organizační zařazení v rámci kraje</t>
  </si>
  <si>
    <t>Vyvoření samostatného odboru s agendou územního plánování a stavebního řádu</t>
  </si>
  <si>
    <t>agendy vykonává oddělení územního plánu a stavebnho řádu, které je dále zařazeno do odboru strategického rozvoje kraje</t>
  </si>
  <si>
    <t>Bylo by vhodnější vyvoření samostatného odboru s agendou územního plánování a stavebního řádu</t>
  </si>
  <si>
    <t>- při zpracování územně plánovací dokumentace a územních studií využíváme činnosti projektantů - při zpracování územně analytických podkladů OK</t>
  </si>
  <si>
    <t>- problematika projednání s dotčenými orgány (např. ochrana ZPF) - odborná fundovanost projektantů s ohledem na požadavky výběrových řízení - naplňování § 102 - náhrady za změnu v území - nedostatek finančních prostředků na obcích pro územně plánovací činnost (zejména na malých obcích) - potenciální problém nedostatku kapacity pořizovatelů, v některých případech nízká kvaliza létajících pořizovatelů</t>
  </si>
  <si>
    <t>Některé agendy nejou s ohledem na nedostatečné personální obsazení vykonávány řádně. Zde bychom uvítali možnost ovlivnění personálních poměrů (počtu pracovníků). Ovlivnění platových poměrů jednotlivých pracovníků nepožadujeme.</t>
  </si>
  <si>
    <t>máme vše co potřebujeme výkonu agendy máme dostatek pracovníků</t>
  </si>
  <si>
    <t>je součástí odboru územního plánování a stavebního řádu, oddělení územního plánování</t>
  </si>
  <si>
    <t>podmínky dobré</t>
  </si>
  <si>
    <t>bez připomínek</t>
  </si>
  <si>
    <t>oddělení územního plánování je součástí odboru územního plánování, stavebního řádu a kultury (odbor má 3 oddělení – oddělení územního plánování, oddělení stavebního řádu a oddělení kultury); pro územní plánování zpracovávají v rámci krajského úřadu data a GIS analýzy také 2 zaměstnanci odboru informatiky</t>
  </si>
  <si>
    <t>nejednoznačné znění právních předpisů, málo zodpovědný přístup některých pořizovatelů ÚP a ÚAP (nečtou vlastní dokumentaci), neochota některých projektantů přizpůsobit se aktuálním právním předpisům, diletantismus dotčených orgánů, nereálné požadavky obcí na zastavitelné plochy</t>
  </si>
  <si>
    <t>možnost ovlivnit platové poměry nepostrádáme</t>
  </si>
  <si>
    <t>počet paracovníků vykonávajících agendu územního plánování je často nedostatečný, zejména pro pořizování ÚAP</t>
  </si>
  <si>
    <t>Statistika</t>
  </si>
  <si>
    <t>Správa dat, provádění analýz a výstupů pro potřeby územního plánování je prováděna v rámci útvaru
Ano=1; Ne=0</t>
  </si>
  <si>
    <t>Správa dat, provádění analýz a výstupů pro potřeby územního plánování je prováděna v rámci úřadu, ale mimo útvar
Ano=1; Ne=0</t>
  </si>
  <si>
    <t>Data pro potřeby územního plánování jsou zpracována v prostředí GIS
Ano=1; Ne=0</t>
  </si>
  <si>
    <t>Data pro potřeby územního plánování jsou zpracována v prostředí CAD
Ano=1; Ne=0</t>
  </si>
  <si>
    <t>Útvar má k dispozici pro potřeby územního plánování obecný GIS
Ano=1; Ne=0</t>
  </si>
  <si>
    <t>Útvar má k dispozici pro potřeby územního plánování specializovaný GIS
Ano=1; Ne=0</t>
  </si>
  <si>
    <t>Útvar má k dispozici mapový server pro publikaci geodat
Ano=1; Ne=0</t>
  </si>
  <si>
    <t>Útvar má k dispozici pro potřeby územního plánování CAD
Ano=1; Ne=0</t>
  </si>
  <si>
    <t>Útvar má k dispozici právní předpisy v digitální formě
Ano=1; Ne=0</t>
  </si>
  <si>
    <t>Útvar má k dispozici technické normy v digitální formě
Ano=1; Ne=0</t>
  </si>
  <si>
    <t>Útvar má k dispozici bezúplatný dálkový přístup k údajům katastru nemovitostí
Ano=1; Ne=0</t>
  </si>
  <si>
    <t>Útvar má plán kontrol
Ano=1; Ne=0</t>
  </si>
  <si>
    <t>Útvar má všechny doklady o uskutečněných kontrolách (např. protokoly o kontrole)
Ano=1; Ne=0</t>
  </si>
  <si>
    <t>Ve sledovaném roce byla předložena zastupitelstvu ke schválení zpráva o uplatňování zásad územního rozvoje - § 7 odst. 1 písm. a) a § 42 odst. 1
Ano=1; Ne=0</t>
  </si>
  <si>
    <t>Ve sledovaném roce byla pořizována aktualizace/nový návrh zásad územního rozvoje - § 7 odst. 1 písm. a) a § 42 odst. 2 a 3
Ano=1; Ne=0</t>
  </si>
  <si>
    <t>Ve sledovaném roce byla vydána aktualizace/nové zásady územního rozvoje - § 7 odst. 1 písm. a) a § 42 odst. 2 a 3
Ano=1; Ne=0</t>
  </si>
  <si>
    <t>Krajský úřad pověřil úřady územního plánování vkládáním dat do evidence územně plánovací činnosti - § 162 odst. 4
Ano=1; Ne=0</t>
  </si>
  <si>
    <t>Metodická školení
Ano=1; Ne=0</t>
  </si>
  <si>
    <t>Pravidelné porady
Ano=1; Ne=0</t>
  </si>
  <si>
    <t>Individuální konzultace
Ano=1; Ne=0</t>
  </si>
  <si>
    <t>Jiná forma
Ano=1; Ne=0</t>
  </si>
  <si>
    <t>Je některá část územně plánovací činností útvaru zajišťována smluvně?
Ano=1; Ne=0</t>
  </si>
  <si>
    <t>Postrádáte možnost ovlivnit personální a platové poměry na kontrolovaných úřadech s ohledem na jejich pracovní výkony?
Ano=1; Ne=0</t>
  </si>
  <si>
    <t>Jak hodnotíte metodickou pomoc poskytovanou MMR?
výborně=1
chvalitebně=2
dobře=3
dostatečně=4
nedostatečně=5</t>
  </si>
  <si>
    <t>Jak hodnotíte podmínky vašeho útvaru pro výkon státní správy?
výborně=1
chvalitebně=2
dobře=3
dostatečně=4
nedostatečně=5</t>
  </si>
  <si>
    <t>Jak hodnotíte začlenění vašeho útvaru do organizační struktury úřadu?
výborně=1
chvalitebně=2
dobře=3
dostatečně=4
nedostatečně=5</t>
  </si>
  <si>
    <t>Správa dat, provádění analýz a výstupů pro potřeby územního plánování je zajišťována nákupem služeb
Nikdy (0 %)=1;
Výjimečně (cca do 25 %)=2;
Občas (cca do 50 %)=3;
Často (cca do 75 %)=4;
Velmi často (cca nad 75 %)=5</t>
  </si>
  <si>
    <t>Jak často vkládáte data do evidence územně plánovací činnosti?
bezodkladně=1;
jedenkrát za týden=2;
jedenkrát za měsíc=3;
jedenkrát za čtvrt roku=4;
jedenkrát za rok=5</t>
  </si>
  <si>
    <t>Součet ÚPD a jejich změn (vč. úprav ÚP), vymezení ZÚ  pořizovaných ve sledovaném roce</t>
  </si>
  <si>
    <t>Součet ÚPD a ÚPP pořizovaných ve sledovaném roce</t>
  </si>
  <si>
    <t>Počet pořizované ÚPD ÚÚP</t>
  </si>
  <si>
    <t>suma ((B109:B130)+B141)</t>
  </si>
  <si>
    <t>Otázka č. 1</t>
  </si>
  <si>
    <r>
      <t xml:space="preserve">BB228/(BB35+BB37)
</t>
    </r>
    <r>
      <rPr>
        <sz val="10"/>
        <color rgb="FFFF0000"/>
        <rFont val="Arial"/>
        <family val="2"/>
        <charset val="238"/>
      </rPr>
      <t>GRAF 1</t>
    </r>
  </si>
  <si>
    <r>
      <t xml:space="preserve">suma ((B109:B130)+B141)/BB79
</t>
    </r>
    <r>
      <rPr>
        <sz val="10"/>
        <color rgb="FFFF0000"/>
        <rFont val="Arial"/>
        <family val="2"/>
        <charset val="238"/>
      </rPr>
      <t>GRAF 2</t>
    </r>
  </si>
  <si>
    <r>
      <t xml:space="preserve">BB225/(BB35+BB37)
</t>
    </r>
    <r>
      <rPr>
        <sz val="10"/>
        <color rgb="FFFF0000"/>
        <rFont val="Arial"/>
        <family val="2"/>
        <charset val="238"/>
      </rPr>
      <t>GRAF 3</t>
    </r>
  </si>
  <si>
    <r>
      <t xml:space="preserve">BB143
</t>
    </r>
    <r>
      <rPr>
        <sz val="10"/>
        <color rgb="FFFF0000"/>
        <rFont val="Arial"/>
        <family val="2"/>
        <charset val="238"/>
      </rPr>
      <t>GRAF 4</t>
    </r>
  </si>
  <si>
    <t>Součet ÚPD, jejich změn a úprav ÚP pořizovaných ve sledovaném roce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</si>
</sst>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38"/>
      <scheme val="minor"/>
    </font>
    <font>
      <sz val="12"/>
      <name val="Times New Roman"/>
      <charset val="238"/>
    </font>
    <font>
      <u/>
      <sz val="12"/>
      <color indexed="12"/>
      <name val="Times New Roman"/>
      <family val="1"/>
      <charset val="238"/>
    </font>
    <font>
      <sz val="12"/>
      <name val="Times New Roman"/>
      <family val="1"/>
      <charset val="238"/>
    </font>
    <font>
      <sz val="10"/>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rgb="FF0070C0"/>
      <name val="Arial"/>
      <family val="2"/>
      <charset val="238"/>
    </font>
    <font>
      <b/>
      <sz val="10"/>
      <color rgb="FF0070C0"/>
      <name val="Arial"/>
      <family val="2"/>
      <charset val="238"/>
    </font>
    <font>
      <b/>
      <sz val="10"/>
      <color theme="1"/>
      <name val="Arial"/>
      <family val="2"/>
      <charset val="238"/>
    </font>
    <font>
      <sz val="10"/>
      <color theme="1"/>
      <name val="Arial"/>
      <family val="2"/>
      <charset val="238"/>
    </font>
    <font>
      <sz val="10"/>
      <color rgb="FFFF0000"/>
      <name val="Arial"/>
      <family val="2"/>
      <charset val="238"/>
    </font>
    <font>
      <sz val="10"/>
      <name val="MS Sans Serif"/>
      <family val="2"/>
      <charset val="238"/>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CC"/>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bottom/>
      <diagonal/>
    </border>
    <border>
      <left/>
      <right/>
      <top/>
      <bottom style="thin">
        <color indexed="64"/>
      </bottom>
      <diagonal/>
    </border>
  </borders>
  <cellStyleXfs count="119">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0" borderId="3" applyNumberFormat="0" applyFill="0" applyAlignment="0" applyProtection="0"/>
    <xf numFmtId="0" fontId="7" fillId="0" borderId="3" applyNumberFormat="0" applyFill="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20" borderId="0" applyNumberFormat="0" applyBorder="0" applyAlignment="0" applyProtection="0"/>
    <xf numFmtId="0" fontId="8" fillId="20" borderId="0" applyNumberFormat="0" applyBorder="0" applyAlignment="0" applyProtection="0"/>
    <xf numFmtId="0" fontId="9" fillId="21" borderId="4" applyNumberFormat="0" applyAlignment="0" applyProtection="0"/>
    <xf numFmtId="0" fontId="9" fillId="21"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1" fillId="0" borderId="0"/>
    <xf numFmtId="0" fontId="5" fillId="23" borderId="8" applyNumberFormat="0" applyFont="0" applyAlignment="0" applyProtection="0"/>
    <xf numFmtId="0" fontId="5" fillId="23" borderId="8" applyNumberFormat="0" applyFont="0" applyAlignment="0" applyProtection="0"/>
    <xf numFmtId="0" fontId="15" fillId="0" borderId="9" applyNumberFormat="0" applyFill="0" applyAlignment="0" applyProtection="0"/>
    <xf numFmtId="0" fontId="15" fillId="0" borderId="9" applyNumberFormat="0" applyFill="0" applyAlignment="0" applyProtection="0"/>
    <xf numFmtId="0" fontId="16" fillId="24" borderId="0" applyNumberFormat="0" applyBorder="0" applyAlignment="0" applyProtection="0"/>
    <xf numFmtId="0" fontId="16" fillId="24"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25" borderId="10" applyNumberFormat="0" applyAlignment="0" applyProtection="0"/>
    <xf numFmtId="0" fontId="18" fillId="25" borderId="10" applyNumberFormat="0" applyAlignment="0" applyProtection="0"/>
    <xf numFmtId="0" fontId="19" fillId="26" borderId="10" applyNumberFormat="0" applyAlignment="0" applyProtection="0"/>
    <xf numFmtId="0" fontId="19" fillId="26" borderId="10" applyNumberFormat="0" applyAlignment="0" applyProtection="0"/>
    <xf numFmtId="0" fontId="20" fillId="26" borderId="11" applyNumberFormat="0" applyAlignment="0" applyProtection="0"/>
    <xf numFmtId="0" fontId="20" fillId="26" borderId="1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27" fillId="0" borderId="0"/>
    <xf numFmtId="0" fontId="3" fillId="0" borderId="0"/>
    <xf numFmtId="0" fontId="3" fillId="0" borderId="0"/>
    <xf numFmtId="0" fontId="3" fillId="0" borderId="0"/>
  </cellStyleXfs>
  <cellXfs count="126">
    <xf numFmtId="0" fontId="0" fillId="0" borderId="0" xfId="0"/>
    <xf numFmtId="0" fontId="4" fillId="0" borderId="1" xfId="62" applyFont="1" applyFill="1" applyBorder="1" applyAlignment="1">
      <alignment vertical="top"/>
    </xf>
    <xf numFmtId="2" fontId="4" fillId="0" borderId="1" xfId="62" applyNumberFormat="1" applyFont="1" applyFill="1" applyBorder="1" applyAlignment="1">
      <alignment vertical="top"/>
    </xf>
    <xf numFmtId="0" fontId="22" fillId="35" borderId="0" xfId="0" applyFont="1" applyFill="1" applyBorder="1" applyAlignment="1">
      <alignment horizontal="left" vertical="top" wrapText="1"/>
    </xf>
    <xf numFmtId="0" fontId="4" fillId="0" borderId="19" xfId="62" applyFont="1" applyFill="1" applyBorder="1" applyAlignment="1">
      <alignment vertical="top"/>
    </xf>
    <xf numFmtId="2" fontId="4" fillId="0" borderId="19" xfId="62" applyNumberFormat="1" applyFont="1" applyFill="1" applyBorder="1" applyAlignment="1">
      <alignment vertical="top"/>
    </xf>
    <xf numFmtId="0" fontId="25" fillId="36" borderId="12" xfId="0" applyFont="1" applyFill="1" applyBorder="1" applyAlignment="1">
      <alignment vertical="top" wrapText="1"/>
    </xf>
    <xf numFmtId="0" fontId="25" fillId="0" borderId="0" xfId="0" applyFont="1"/>
    <xf numFmtId="0" fontId="25" fillId="37" borderId="17" xfId="0" applyFont="1" applyFill="1" applyBorder="1" applyAlignment="1">
      <alignment vertical="top" wrapText="1"/>
    </xf>
    <xf numFmtId="0" fontId="25" fillId="0" borderId="17" xfId="0" applyFont="1" applyFill="1" applyBorder="1" applyAlignment="1">
      <alignment vertical="top" wrapText="1"/>
    </xf>
    <xf numFmtId="16" fontId="25" fillId="0" borderId="12" xfId="0" applyNumberFormat="1" applyFont="1" applyBorder="1" applyAlignment="1">
      <alignment vertical="top" wrapText="1"/>
    </xf>
    <xf numFmtId="0" fontId="25" fillId="0" borderId="12" xfId="0" applyFont="1" applyFill="1" applyBorder="1" applyAlignment="1">
      <alignment vertical="top" wrapText="1"/>
    </xf>
    <xf numFmtId="0" fontId="25" fillId="36" borderId="13" xfId="0" applyFont="1" applyFill="1" applyBorder="1" applyAlignment="1">
      <alignment vertical="top" wrapText="1"/>
    </xf>
    <xf numFmtId="0" fontId="25" fillId="0" borderId="13" xfId="0" applyFont="1" applyBorder="1" applyAlignment="1">
      <alignment vertical="top" wrapText="1"/>
    </xf>
    <xf numFmtId="2" fontId="25" fillId="0" borderId="19" xfId="0" applyNumberFormat="1" applyFont="1" applyBorder="1" applyAlignment="1">
      <alignment vertical="top"/>
    </xf>
    <xf numFmtId="0" fontId="25" fillId="37" borderId="13" xfId="0" applyFont="1" applyFill="1" applyBorder="1" applyAlignment="1">
      <alignment vertical="top" wrapText="1"/>
    </xf>
    <xf numFmtId="0" fontId="25" fillId="0" borderId="17" xfId="0" applyFont="1" applyBorder="1" applyAlignment="1">
      <alignment vertical="top" wrapText="1"/>
    </xf>
    <xf numFmtId="0" fontId="25" fillId="37" borderId="12" xfId="0" applyFont="1" applyFill="1" applyBorder="1" applyAlignment="1">
      <alignment vertical="top" wrapText="1"/>
    </xf>
    <xf numFmtId="0" fontId="25" fillId="0" borderId="12" xfId="0" applyFont="1" applyBorder="1" applyAlignment="1">
      <alignment vertical="top" wrapText="1"/>
    </xf>
    <xf numFmtId="0" fontId="25" fillId="0" borderId="1" xfId="0" applyFont="1" applyBorder="1"/>
    <xf numFmtId="0" fontId="22" fillId="38" borderId="1" xfId="0" applyFont="1" applyFill="1" applyBorder="1" applyAlignment="1">
      <alignment horizontal="center" vertical="top" wrapText="1"/>
    </xf>
    <xf numFmtId="0" fontId="22" fillId="38" borderId="1" xfId="0" applyFont="1" applyFill="1" applyBorder="1" applyAlignment="1">
      <alignment horizontal="center" vertical="top"/>
    </xf>
    <xf numFmtId="0" fontId="22" fillId="34" borderId="14" xfId="0" applyFont="1" applyFill="1" applyBorder="1" applyAlignment="1">
      <alignment horizontal="center" vertical="top" wrapText="1"/>
    </xf>
    <xf numFmtId="0" fontId="22" fillId="34" borderId="14" xfId="0" applyFont="1" applyFill="1" applyBorder="1" applyAlignment="1">
      <alignment horizontal="left" vertical="top" wrapText="1"/>
    </xf>
    <xf numFmtId="49" fontId="22" fillId="38" borderId="1" xfId="57" applyNumberFormat="1" applyFont="1" applyFill="1" applyBorder="1" applyAlignment="1">
      <alignment horizontal="left" vertical="top" wrapText="1"/>
    </xf>
    <xf numFmtId="0" fontId="25" fillId="36" borderId="18" xfId="0" applyFont="1" applyFill="1" applyBorder="1" applyAlignment="1">
      <alignment vertical="top" wrapText="1"/>
    </xf>
    <xf numFmtId="2" fontId="25" fillId="0" borderId="20" xfId="0" applyNumberFormat="1" applyFont="1" applyFill="1" applyBorder="1" applyAlignment="1">
      <alignment vertical="top"/>
    </xf>
    <xf numFmtId="0" fontId="22" fillId="34" borderId="1" xfId="0" applyFont="1" applyFill="1" applyBorder="1" applyAlignment="1">
      <alignment horizontal="left" vertical="top" wrapText="1"/>
    </xf>
    <xf numFmtId="0" fontId="22" fillId="34" borderId="1" xfId="0" applyFont="1" applyFill="1" applyBorder="1" applyAlignment="1">
      <alignment horizontal="center" vertical="top" wrapText="1"/>
    </xf>
    <xf numFmtId="0" fontId="22" fillId="35" borderId="1" xfId="0" applyFont="1" applyFill="1" applyBorder="1" applyAlignment="1">
      <alignment horizontal="center" vertical="top" wrapText="1"/>
    </xf>
    <xf numFmtId="0" fontId="24" fillId="0" borderId="0" xfId="0" applyFont="1" applyAlignment="1">
      <alignment vertical="top"/>
    </xf>
    <xf numFmtId="0" fontId="25" fillId="0" borderId="0" xfId="0" applyFont="1" applyAlignment="1">
      <alignment horizontal="center" vertical="top"/>
    </xf>
    <xf numFmtId="0" fontId="25" fillId="0" borderId="1" xfId="0" applyFont="1" applyBorder="1" applyAlignment="1">
      <alignment vertical="top"/>
    </xf>
    <xf numFmtId="1" fontId="25" fillId="37" borderId="1" xfId="0" applyNumberFormat="1" applyFont="1" applyFill="1" applyBorder="1" applyAlignment="1">
      <alignment vertical="top"/>
    </xf>
    <xf numFmtId="0" fontId="23" fillId="38" borderId="1" xfId="0" applyFont="1" applyFill="1" applyBorder="1" applyAlignment="1">
      <alignment horizontal="left" vertical="top" wrapText="1"/>
    </xf>
    <xf numFmtId="0" fontId="25" fillId="0" borderId="1" xfId="0" applyFont="1" applyBorder="1" applyAlignment="1">
      <alignment horizontal="center" vertical="top" wrapText="1"/>
    </xf>
    <xf numFmtId="0" fontId="22" fillId="35" borderId="1" xfId="0" applyFont="1" applyFill="1" applyBorder="1" applyAlignment="1">
      <alignment horizontal="left" vertical="top" wrapText="1"/>
    </xf>
    <xf numFmtId="0" fontId="23" fillId="38" borderId="1" xfId="0" applyFont="1" applyFill="1" applyBorder="1" applyAlignment="1">
      <alignment vertical="top"/>
    </xf>
    <xf numFmtId="2" fontId="25" fillId="0" borderId="1" xfId="0" applyNumberFormat="1" applyFont="1" applyBorder="1" applyAlignment="1">
      <alignment horizontal="right" vertical="top"/>
    </xf>
    <xf numFmtId="2" fontId="25" fillId="37" borderId="1" xfId="0" applyNumberFormat="1" applyFont="1" applyFill="1" applyBorder="1" applyAlignment="1">
      <alignment horizontal="right" vertical="top"/>
    </xf>
    <xf numFmtId="2" fontId="25" fillId="0" borderId="1" xfId="0" applyNumberFormat="1" applyFont="1" applyFill="1" applyBorder="1" applyAlignment="1">
      <alignment vertical="top"/>
    </xf>
    <xf numFmtId="2" fontId="25" fillId="37" borderId="1" xfId="0" applyNumberFormat="1" applyFont="1" applyFill="1" applyBorder="1" applyAlignment="1">
      <alignment vertical="top"/>
    </xf>
    <xf numFmtId="2" fontId="25" fillId="0" borderId="1" xfId="0" applyNumberFormat="1" applyFont="1" applyBorder="1" applyAlignment="1">
      <alignment vertical="top"/>
    </xf>
    <xf numFmtId="2" fontId="25" fillId="37" borderId="20" xfId="0" applyNumberFormat="1" applyFont="1" applyFill="1" applyBorder="1" applyAlignment="1">
      <alignment horizontal="right" vertical="top"/>
    </xf>
    <xf numFmtId="0" fontId="22" fillId="38" borderId="1" xfId="0" applyFont="1" applyFill="1" applyBorder="1" applyAlignment="1">
      <alignment horizontal="left" vertical="top" wrapText="1"/>
    </xf>
    <xf numFmtId="2" fontId="25" fillId="0" borderId="22" xfId="0" applyNumberFormat="1" applyFont="1" applyBorder="1" applyAlignment="1">
      <alignment vertical="top"/>
    </xf>
    <xf numFmtId="1" fontId="25" fillId="37" borderId="20" xfId="0" applyNumberFormat="1" applyFont="1" applyFill="1" applyBorder="1" applyAlignment="1">
      <alignment vertical="top"/>
    </xf>
    <xf numFmtId="0" fontId="24" fillId="38" borderId="14" xfId="0" applyFont="1" applyFill="1" applyBorder="1" applyAlignment="1">
      <alignment vertical="top"/>
    </xf>
    <xf numFmtId="2" fontId="25" fillId="0" borderId="20" xfId="0" applyNumberFormat="1" applyFont="1" applyBorder="1" applyAlignment="1">
      <alignment vertical="top"/>
    </xf>
    <xf numFmtId="0" fontId="22" fillId="38" borderId="13" xfId="0" applyFont="1" applyFill="1" applyBorder="1" applyAlignment="1">
      <alignment horizontal="left" vertical="top" wrapText="1"/>
    </xf>
    <xf numFmtId="2" fontId="25" fillId="37" borderId="20" xfId="0" applyNumberFormat="1" applyFont="1" applyFill="1" applyBorder="1" applyAlignment="1">
      <alignment vertical="top"/>
    </xf>
    <xf numFmtId="1" fontId="25" fillId="0" borderId="19" xfId="0" applyNumberFormat="1" applyFont="1" applyBorder="1" applyAlignment="1">
      <alignment vertical="top"/>
    </xf>
    <xf numFmtId="1" fontId="25" fillId="0" borderId="1" xfId="0" applyNumberFormat="1" applyFont="1" applyBorder="1" applyAlignment="1">
      <alignment vertical="top"/>
    </xf>
    <xf numFmtId="0" fontId="23" fillId="38" borderId="14" xfId="0" applyFont="1" applyFill="1" applyBorder="1" applyAlignment="1">
      <alignment horizontal="left" vertical="top" wrapText="1"/>
    </xf>
    <xf numFmtId="0" fontId="25" fillId="37" borderId="18" xfId="0" applyFont="1" applyFill="1" applyBorder="1" applyAlignment="1">
      <alignment vertical="top" wrapText="1"/>
    </xf>
    <xf numFmtId="0" fontId="23" fillId="33" borderId="1" xfId="0" applyFont="1" applyFill="1" applyBorder="1" applyAlignment="1">
      <alignment horizontal="left" vertical="top" wrapText="1"/>
    </xf>
    <xf numFmtId="0" fontId="25" fillId="0" borderId="0" xfId="0" applyFont="1" applyFill="1" applyAlignment="1">
      <alignment vertical="top"/>
    </xf>
    <xf numFmtId="0" fontId="25" fillId="0" borderId="1" xfId="0" applyFont="1" applyFill="1" applyBorder="1" applyAlignment="1">
      <alignment vertical="top"/>
    </xf>
    <xf numFmtId="0" fontId="22" fillId="33" borderId="1" xfId="0" applyFont="1" applyFill="1" applyBorder="1" applyAlignment="1">
      <alignment horizontal="left" vertical="top" wrapText="1"/>
    </xf>
    <xf numFmtId="0" fontId="22" fillId="33" borderId="1" xfId="0" applyFont="1" applyFill="1" applyBorder="1" applyAlignment="1">
      <alignment horizontal="center" vertical="top" wrapText="1"/>
    </xf>
    <xf numFmtId="0" fontId="25" fillId="0" borderId="13" xfId="0" applyFont="1" applyFill="1" applyBorder="1" applyAlignment="1">
      <alignment vertical="top" wrapText="1"/>
    </xf>
    <xf numFmtId="0" fontId="22" fillId="33" borderId="1" xfId="0" applyFont="1" applyFill="1" applyBorder="1" applyAlignment="1">
      <alignment horizontal="center" vertical="top"/>
    </xf>
    <xf numFmtId="0" fontId="23" fillId="33" borderId="13" xfId="0" applyFont="1" applyFill="1" applyBorder="1" applyAlignment="1">
      <alignment horizontal="center" vertical="top" wrapText="1"/>
    </xf>
    <xf numFmtId="0" fontId="23" fillId="33" borderId="12" xfId="0" applyFont="1" applyFill="1" applyBorder="1" applyAlignment="1">
      <alignment horizontal="center" vertical="top" wrapText="1"/>
    </xf>
    <xf numFmtId="0" fontId="23" fillId="33" borderId="17" xfId="0" applyFont="1" applyFill="1" applyBorder="1" applyAlignment="1">
      <alignment horizontal="center" vertical="top" wrapText="1"/>
    </xf>
    <xf numFmtId="0" fontId="22" fillId="0" borderId="0" xfId="0" applyFont="1" applyAlignment="1">
      <alignment vertical="top"/>
    </xf>
    <xf numFmtId="0" fontId="25" fillId="0" borderId="1" xfId="0" applyFont="1" applyFill="1" applyBorder="1" applyAlignment="1">
      <alignment horizontal="center" vertical="top"/>
    </xf>
    <xf numFmtId="0" fontId="23" fillId="33" borderId="1" xfId="0" applyFont="1" applyFill="1" applyBorder="1" applyAlignment="1">
      <alignment horizontal="center" vertical="top" wrapText="1"/>
    </xf>
    <xf numFmtId="0" fontId="22" fillId="33" borderId="1" xfId="0" applyFont="1" applyFill="1" applyBorder="1"/>
    <xf numFmtId="0" fontId="25" fillId="0" borderId="1" xfId="0" applyFont="1" applyFill="1" applyBorder="1"/>
    <xf numFmtId="0" fontId="22" fillId="0" borderId="0" xfId="0" applyFont="1"/>
    <xf numFmtId="1" fontId="25" fillId="0" borderId="13" xfId="0" applyNumberFormat="1" applyFont="1" applyBorder="1" applyAlignment="1">
      <alignment horizontal="right" vertical="top" wrapText="1"/>
    </xf>
    <xf numFmtId="0" fontId="25" fillId="0" borderId="13" xfId="0" applyNumberFormat="1" applyFont="1" applyBorder="1" applyAlignment="1">
      <alignment vertical="top" wrapText="1"/>
    </xf>
    <xf numFmtId="1" fontId="25" fillId="0" borderId="12" xfId="0" applyNumberFormat="1" applyFont="1" applyBorder="1" applyAlignment="1">
      <alignment horizontal="right" vertical="top" wrapText="1"/>
    </xf>
    <xf numFmtId="0" fontId="25" fillId="0" borderId="12" xfId="0" applyNumberFormat="1" applyFont="1" applyBorder="1" applyAlignment="1">
      <alignment horizontal="right" vertical="top" wrapText="1"/>
    </xf>
    <xf numFmtId="9" fontId="25" fillId="0" borderId="12" xfId="0" applyNumberFormat="1" applyFont="1" applyBorder="1" applyAlignment="1">
      <alignment vertical="top" wrapText="1"/>
    </xf>
    <xf numFmtId="2" fontId="4" fillId="0" borderId="14" xfId="62" applyNumberFormat="1" applyFont="1" applyFill="1" applyBorder="1" applyAlignment="1">
      <alignment vertical="top"/>
    </xf>
    <xf numFmtId="1" fontId="4" fillId="0" borderId="1" xfId="91" applyNumberFormat="1" applyFont="1" applyBorder="1" applyAlignment="1">
      <alignment vertical="top"/>
    </xf>
    <xf numFmtId="0" fontId="4" fillId="0" borderId="1" xfId="56" applyFont="1" applyFill="1" applyBorder="1" applyAlignment="1">
      <alignmen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2" fontId="0" fillId="0" borderId="1" xfId="0" applyNumberFormat="1" applyFont="1" applyBorder="1" applyAlignment="1">
      <alignment vertical="top"/>
    </xf>
    <xf numFmtId="0" fontId="25" fillId="38" borderId="16" xfId="0" applyFont="1" applyFill="1" applyBorder="1" applyAlignment="1">
      <alignment vertical="top"/>
    </xf>
    <xf numFmtId="0" fontId="25" fillId="0" borderId="0" xfId="0" applyFont="1" applyAlignment="1">
      <alignment vertical="top"/>
    </xf>
    <xf numFmtId="0" fontId="22" fillId="33" borderId="1" xfId="0" applyFont="1" applyFill="1" applyBorder="1" applyAlignment="1">
      <alignment vertical="top"/>
    </xf>
    <xf numFmtId="0" fontId="25" fillId="38" borderId="14" xfId="0" applyFont="1" applyFill="1" applyBorder="1" applyAlignment="1">
      <alignment vertical="top"/>
    </xf>
    <xf numFmtId="0" fontId="25" fillId="0" borderId="16" xfId="0" applyFont="1" applyBorder="1" applyAlignment="1">
      <alignment vertical="top"/>
    </xf>
    <xf numFmtId="0" fontId="23" fillId="33" borderId="14" xfId="0" applyFont="1" applyFill="1" applyBorder="1" applyAlignment="1">
      <alignment horizontal="left" vertical="top" wrapText="1"/>
    </xf>
    <xf numFmtId="0" fontId="25" fillId="0" borderId="15" xfId="0" applyFont="1" applyBorder="1" applyAlignment="1">
      <alignment horizontal="left" vertical="top"/>
    </xf>
    <xf numFmtId="0" fontId="25" fillId="0" borderId="16" xfId="0" applyFont="1" applyBorder="1" applyAlignment="1">
      <alignment horizontal="left" vertical="top"/>
    </xf>
    <xf numFmtId="0" fontId="25" fillId="38" borderId="16" xfId="0" applyFont="1" applyFill="1" applyBorder="1" applyAlignment="1">
      <alignment vertical="top"/>
    </xf>
    <xf numFmtId="0" fontId="23" fillId="33" borderId="1" xfId="0" applyFont="1" applyFill="1" applyBorder="1" applyAlignment="1">
      <alignment horizontal="left" vertical="top" wrapText="1"/>
    </xf>
    <xf numFmtId="0" fontId="24" fillId="0" borderId="1" xfId="0" applyFont="1" applyBorder="1" applyAlignment="1">
      <alignment horizontal="left" vertical="top"/>
    </xf>
    <xf numFmtId="0" fontId="23" fillId="33" borderId="22" xfId="0" applyFont="1" applyFill="1" applyBorder="1" applyAlignment="1">
      <alignment horizontal="left" vertical="top" wrapText="1"/>
    </xf>
    <xf numFmtId="0" fontId="25" fillId="0" borderId="24" xfId="0" applyFont="1" applyBorder="1" applyAlignment="1">
      <alignment horizontal="left" vertical="top"/>
    </xf>
    <xf numFmtId="0" fontId="25" fillId="0" borderId="21" xfId="0" applyFont="1" applyBorder="1" applyAlignment="1">
      <alignment horizontal="left" vertical="top"/>
    </xf>
    <xf numFmtId="0" fontId="25" fillId="0" borderId="15" xfId="0" applyFont="1" applyBorder="1" applyAlignment="1">
      <alignment vertical="top"/>
    </xf>
    <xf numFmtId="0" fontId="22" fillId="33" borderId="1" xfId="0" applyFont="1" applyFill="1" applyBorder="1" applyAlignment="1">
      <alignment vertical="top"/>
    </xf>
    <xf numFmtId="0" fontId="23" fillId="34" borderId="2" xfId="0" applyFont="1" applyFill="1" applyBorder="1" applyAlignment="1">
      <alignment horizontal="left" vertical="top" wrapText="1"/>
    </xf>
    <xf numFmtId="0" fontId="24" fillId="34" borderId="0" xfId="0" applyFont="1" applyFill="1" applyBorder="1" applyAlignment="1">
      <alignment horizontal="left" vertical="top"/>
    </xf>
    <xf numFmtId="0" fontId="25" fillId="34" borderId="0" xfId="0" applyFont="1" applyFill="1" applyAlignment="1">
      <alignment vertical="top"/>
    </xf>
    <xf numFmtId="0" fontId="25" fillId="34" borderId="0" xfId="0" applyFont="1" applyFill="1" applyBorder="1" applyAlignment="1">
      <alignment vertical="top"/>
    </xf>
    <xf numFmtId="0" fontId="24" fillId="0" borderId="15" xfId="0" applyFont="1" applyBorder="1" applyAlignment="1">
      <alignment horizontal="left" vertical="top"/>
    </xf>
    <xf numFmtId="0" fontId="23" fillId="33" borderId="2" xfId="0" applyFont="1" applyFill="1" applyBorder="1" applyAlignment="1">
      <alignment horizontal="left" vertical="top" wrapText="1"/>
    </xf>
    <xf numFmtId="0" fontId="24" fillId="0" borderId="0" xfId="0" applyFont="1" applyBorder="1" applyAlignment="1">
      <alignment horizontal="left" vertical="top"/>
    </xf>
    <xf numFmtId="0" fontId="25" fillId="0" borderId="0" xfId="0" applyFont="1" applyAlignment="1">
      <alignment vertical="top"/>
    </xf>
    <xf numFmtId="0" fontId="25" fillId="0" borderId="23" xfId="0" applyFont="1" applyBorder="1" applyAlignment="1">
      <alignment vertical="top"/>
    </xf>
    <xf numFmtId="0" fontId="23" fillId="33" borderId="1" xfId="0" applyFont="1" applyFill="1" applyBorder="1" applyAlignment="1">
      <alignment vertical="top"/>
    </xf>
    <xf numFmtId="0" fontId="25" fillId="33" borderId="1" xfId="0" applyFont="1" applyFill="1" applyBorder="1" applyAlignment="1">
      <alignment horizontal="left" vertical="top"/>
    </xf>
    <xf numFmtId="0" fontId="24" fillId="33" borderId="1" xfId="0" applyFont="1" applyFill="1" applyBorder="1" applyAlignment="1">
      <alignment horizontal="left" vertical="top" wrapText="1"/>
    </xf>
    <xf numFmtId="0" fontId="25" fillId="33" borderId="1" xfId="0" applyFont="1" applyFill="1" applyBorder="1" applyAlignment="1">
      <alignment horizontal="left" vertical="top" wrapText="1"/>
    </xf>
    <xf numFmtId="0" fontId="24" fillId="0" borderId="1" xfId="0" applyFont="1" applyBorder="1" applyAlignment="1">
      <alignment horizontal="left" vertical="top" wrapText="1"/>
    </xf>
    <xf numFmtId="0" fontId="24" fillId="0" borderId="15" xfId="0" applyFont="1" applyBorder="1" applyAlignment="1">
      <alignment horizontal="left" vertical="top" wrapText="1"/>
    </xf>
    <xf numFmtId="0" fontId="25" fillId="0" borderId="15" xfId="0" applyFont="1" applyBorder="1" applyAlignment="1">
      <alignment horizontal="left" vertical="top" wrapText="1"/>
    </xf>
    <xf numFmtId="0" fontId="0" fillId="0" borderId="16" xfId="0" applyBorder="1" applyAlignment="1"/>
    <xf numFmtId="0" fontId="22" fillId="39" borderId="1" xfId="0" applyFont="1" applyFill="1" applyBorder="1" applyAlignment="1">
      <alignment horizontal="center" vertical="top" wrapText="1"/>
    </xf>
    <xf numFmtId="0" fontId="25" fillId="0" borderId="1" xfId="0" applyFont="1" applyFill="1" applyBorder="1"/>
    <xf numFmtId="0" fontId="25" fillId="0" borderId="0" xfId="0" applyFont="1"/>
    <xf numFmtId="0" fontId="25" fillId="0" borderId="1" xfId="0" applyFont="1" applyFill="1" applyBorder="1"/>
    <xf numFmtId="0" fontId="22" fillId="35" borderId="1" xfId="0" applyFont="1" applyFill="1" applyBorder="1" applyAlignment="1">
      <alignment horizontal="left" vertical="top" wrapText="1"/>
    </xf>
    <xf numFmtId="0" fontId="25" fillId="0" borderId="1" xfId="0" applyFont="1" applyFill="1" applyBorder="1"/>
    <xf numFmtId="2" fontId="25" fillId="0" borderId="1" xfId="0" applyNumberFormat="1" applyFont="1" applyBorder="1"/>
    <xf numFmtId="0" fontId="22" fillId="35" borderId="1" xfId="0" applyFont="1" applyFill="1" applyBorder="1" applyAlignment="1">
      <alignment horizontal="center" vertical="top" wrapText="1"/>
    </xf>
    <xf numFmtId="0" fontId="25" fillId="0" borderId="1" xfId="0" applyFont="1" applyFill="1" applyBorder="1"/>
    <xf numFmtId="2" fontId="0" fillId="0" borderId="1" xfId="0" applyNumberFormat="1" applyFont="1" applyBorder="1" applyAlignment="1">
      <alignment vertical="top"/>
    </xf>
  </cellXfs>
  <cellStyles count="119">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10" xfId="115"/>
    <cellStyle name="Normální 2" xfId="56"/>
    <cellStyle name="Normální 2 2" xfId="57"/>
    <cellStyle name="Normální 2 2 2" xfId="99"/>
    <cellStyle name="Normální 2 3" xfId="98"/>
    <cellStyle name="Normální 3" xfId="58"/>
    <cellStyle name="Normální 3 2" xfId="100"/>
    <cellStyle name="Normální 4" xfId="59"/>
    <cellStyle name="Normální 5" xfId="60"/>
    <cellStyle name="Normální 5 2" xfId="101"/>
    <cellStyle name="Normální 6" xfId="61"/>
    <cellStyle name="Normální 6 2" xfId="92"/>
    <cellStyle name="Normální 6 2 2" xfId="104"/>
    <cellStyle name="Normální 6 3" xfId="93"/>
    <cellStyle name="Normální 6 3 2" xfId="94"/>
    <cellStyle name="Normální 6 3 2 2" xfId="106"/>
    <cellStyle name="Normální 6 3 3" xfId="105"/>
    <cellStyle name="Normální 6 4" xfId="91"/>
    <cellStyle name="Normální 6 4 2" xfId="96"/>
    <cellStyle name="Normální 6 4 3" xfId="103"/>
    <cellStyle name="Normální 6 4 4" xfId="116"/>
    <cellStyle name="Normální 6 5" xfId="109"/>
    <cellStyle name="Normální 6 5 2" xfId="111"/>
    <cellStyle name="Normální 6 5 3" xfId="114"/>
    <cellStyle name="Normální 6 5 3 2" xfId="118"/>
    <cellStyle name="Normální 7" xfId="62"/>
    <cellStyle name="Normální 7 2" xfId="95"/>
    <cellStyle name="Normální 7 2 2" xfId="107"/>
    <cellStyle name="Normální 7 3" xfId="102"/>
    <cellStyle name="Normální 7 4" xfId="112"/>
    <cellStyle name="Normální 8" xfId="97"/>
    <cellStyle name="Normální 9" xfId="108"/>
    <cellStyle name="Normální 9 2" xfId="110"/>
    <cellStyle name="Normální 9 3" xfId="113"/>
    <cellStyle name="Normální 9 3 2" xfId="117"/>
    <cellStyle name="Poznámka" xfId="63" builtinId="10" customBuiltin="1"/>
    <cellStyle name="Poznámka 2" xfId="64"/>
    <cellStyle name="Propojená buňka" xfId="65" builtinId="24" customBuiltin="1"/>
    <cellStyle name="Propojená buňka 2" xfId="66"/>
    <cellStyle name="Správně" xfId="67" builtinId="26" customBuiltin="1"/>
    <cellStyle name="Správně 2" xfId="68"/>
    <cellStyle name="Text upozornění" xfId="69" builtinId="11" customBuiltin="1"/>
    <cellStyle name="Text upozornění 2" xfId="70"/>
    <cellStyle name="Vstup" xfId="71" builtinId="20" customBuiltin="1"/>
    <cellStyle name="Vstup 2" xfId="72"/>
    <cellStyle name="Výpočet" xfId="73" builtinId="22" customBuiltin="1"/>
    <cellStyle name="Výpočet 2" xfId="74"/>
    <cellStyle name="Výstup" xfId="75" builtinId="21" customBuiltin="1"/>
    <cellStyle name="Výstup 2" xfId="76"/>
    <cellStyle name="Vysvětlující text" xfId="77" builtinId="53" customBuiltin="1"/>
    <cellStyle name="Vysvětlující text 2" xfId="78"/>
    <cellStyle name="Zvýraznění 1" xfId="79" builtinId="29" customBuiltin="1"/>
    <cellStyle name="Zvýraznění 1 2" xfId="80"/>
    <cellStyle name="Zvýraznění 2" xfId="81" builtinId="33" customBuiltin="1"/>
    <cellStyle name="Zvýraznění 2 2" xfId="82"/>
    <cellStyle name="Zvýraznění 3" xfId="83" builtinId="37" customBuiltin="1"/>
    <cellStyle name="Zvýraznění 3 2" xfId="84"/>
    <cellStyle name="Zvýraznění 4" xfId="85" builtinId="41" customBuiltin="1"/>
    <cellStyle name="Zvýraznění 4 2" xfId="86"/>
    <cellStyle name="Zvýraznění 5" xfId="87" builtinId="45" customBuiltin="1"/>
    <cellStyle name="Zvýraznění 5 2" xfId="88"/>
    <cellStyle name="Zvýraznění 6" xfId="89" builtinId="49" customBuiltin="1"/>
    <cellStyle name="Zvýraznění 6 2" xfId="9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platné ÚPD obcí na jeden celý pracovní úvazek úředníků KÚ v roce 2011</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14315117326752064"/>
          <c:w val="0.8645322130260874"/>
          <c:h val="0.5437831838184406"/>
        </c:manualLayout>
      </c:layout>
      <c:barChart>
        <c:barDir val="col"/>
        <c:grouping val="clustered"/>
        <c:varyColors val="0"/>
        <c:ser>
          <c:idx val="3"/>
          <c:order val="0"/>
          <c:tx>
            <c:strRef>
              <c:f>'Graf 1'!$C$2</c:f>
              <c:strCache>
                <c:ptCount val="1"/>
                <c:pt idx="0">
                  <c:v>Počet platné ÚPD obcí na jeden celý pracovní úvazek úředníků KÚ</c:v>
                </c:pt>
              </c:strCache>
            </c:strRef>
          </c:tx>
          <c:spPr>
            <a:solidFill>
              <a:srgbClr val="FFC000"/>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1'!$B$3:$B$17</c:f>
              <c:strCache>
                <c:ptCount val="15"/>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ČR</c:v>
                </c:pt>
              </c:strCache>
            </c:strRef>
          </c:cat>
          <c:val>
            <c:numRef>
              <c:f>'Graf 1'!$C$3:$C$17</c:f>
              <c:numCache>
                <c:formatCode>0.00</c:formatCode>
                <c:ptCount val="15"/>
                <c:pt idx="0">
                  <c:v>6.25E-2</c:v>
                </c:pt>
                <c:pt idx="1">
                  <c:v>96.666666666666671</c:v>
                </c:pt>
                <c:pt idx="2">
                  <c:v>45.953488372093027</c:v>
                </c:pt>
                <c:pt idx="3">
                  <c:v>81.25</c:v>
                </c:pt>
                <c:pt idx="4">
                  <c:v>16.714285714285715</c:v>
                </c:pt>
                <c:pt idx="5">
                  <c:v>29</c:v>
                </c:pt>
                <c:pt idx="6">
                  <c:v>24.285714285714285</c:v>
                </c:pt>
                <c:pt idx="7">
                  <c:v>36.5</c:v>
                </c:pt>
                <c:pt idx="8">
                  <c:v>67.5</c:v>
                </c:pt>
                <c:pt idx="9">
                  <c:v>65.625</c:v>
                </c:pt>
                <c:pt idx="10">
                  <c:v>49.416666666666664</c:v>
                </c:pt>
                <c:pt idx="11">
                  <c:v>17.463414634146343</c:v>
                </c:pt>
                <c:pt idx="12">
                  <c:v>33</c:v>
                </c:pt>
                <c:pt idx="13">
                  <c:v>25.545454545454547</c:v>
                </c:pt>
                <c:pt idx="14">
                  <c:v>36.299465240641709</c:v>
                </c:pt>
              </c:numCache>
            </c:numRef>
          </c:val>
        </c:ser>
        <c:dLbls>
          <c:showLegendKey val="0"/>
          <c:showVal val="0"/>
          <c:showCatName val="0"/>
          <c:showSerName val="0"/>
          <c:showPercent val="0"/>
          <c:showBubbleSize val="0"/>
        </c:dLbls>
        <c:gapWidth val="100"/>
        <c:axId val="52037888"/>
        <c:axId val="52036352"/>
      </c:barChart>
      <c:valAx>
        <c:axId val="52036352"/>
        <c:scaling>
          <c:orientation val="minMax"/>
        </c:scaling>
        <c:delete val="0"/>
        <c:axPos val="l"/>
        <c:majorGridlines/>
        <c:numFmt formatCode="0.00" sourceLinked="1"/>
        <c:majorTickMark val="out"/>
        <c:minorTickMark val="none"/>
        <c:tickLblPos val="nextTo"/>
        <c:crossAx val="52037888"/>
        <c:crosses val="autoZero"/>
        <c:crossBetween val="between"/>
      </c:valAx>
      <c:catAx>
        <c:axId val="52037888"/>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52036352"/>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pořizované ÚPD ÚÚP na jeden celý pracovní úvazek připadajících na činnosti  nadřízeného orgánu při pořizování územních plánů a jejich změn v roce 2011</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1683679256405006"/>
          <c:w val="0.8645322130260874"/>
          <c:h val="0.51856642033221023"/>
        </c:manualLayout>
      </c:layout>
      <c:barChart>
        <c:barDir val="col"/>
        <c:grouping val="clustered"/>
        <c:varyColors val="0"/>
        <c:ser>
          <c:idx val="3"/>
          <c:order val="0"/>
          <c:tx>
            <c:strRef>
              <c:f>'Graf 2'!$C$2</c:f>
              <c:strCache>
                <c:ptCount val="1"/>
                <c:pt idx="0">
                  <c:v>Počet pořizované ÚPD ÚÚP na jeden celý pracovní úvazek připadajících na činnosti  nadřízeného orgánu při pořizování územních plánů a jejich změn </c:v>
                </c:pt>
              </c:strCache>
            </c:strRef>
          </c:tx>
          <c:spPr>
            <a:solidFill>
              <a:srgbClr val="FFC000"/>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2'!$B$3:$B$17</c:f>
              <c:strCache>
                <c:ptCount val="15"/>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ČR</c:v>
                </c:pt>
              </c:strCache>
            </c:strRef>
          </c:cat>
          <c:val>
            <c:numRef>
              <c:f>'Graf 2'!$C$3:$C$17</c:f>
              <c:numCache>
                <c:formatCode>0.00</c:formatCode>
                <c:ptCount val="15"/>
                <c:pt idx="1">
                  <c:v>440</c:v>
                </c:pt>
                <c:pt idx="2">
                  <c:v>332.85714285714283</c:v>
                </c:pt>
                <c:pt idx="4">
                  <c:v>263.30275229357795</c:v>
                </c:pt>
                <c:pt idx="5">
                  <c:v>73.230769230769226</c:v>
                </c:pt>
                <c:pt idx="6">
                  <c:v>398.33333333333337</c:v>
                </c:pt>
                <c:pt idx="7">
                  <c:v>145.71428571428572</c:v>
                </c:pt>
                <c:pt idx="8">
                  <c:v>509.27835051546396</c:v>
                </c:pt>
                <c:pt idx="9">
                  <c:v>237.2</c:v>
                </c:pt>
                <c:pt idx="10">
                  <c:v>500.47619047619048</c:v>
                </c:pt>
                <c:pt idx="11">
                  <c:v>188.39285714285714</c:v>
                </c:pt>
                <c:pt idx="12">
                  <c:v>274.5</c:v>
                </c:pt>
                <c:pt idx="13">
                  <c:v>125.30413625304135</c:v>
                </c:pt>
                <c:pt idx="14">
                  <c:v>273.58276643990928</c:v>
                </c:pt>
              </c:numCache>
            </c:numRef>
          </c:val>
        </c:ser>
        <c:dLbls>
          <c:showLegendKey val="0"/>
          <c:showVal val="0"/>
          <c:showCatName val="0"/>
          <c:showSerName val="0"/>
          <c:showPercent val="0"/>
          <c:showBubbleSize val="0"/>
        </c:dLbls>
        <c:gapWidth val="100"/>
        <c:axId val="52089600"/>
        <c:axId val="52087808"/>
      </c:barChart>
      <c:valAx>
        <c:axId val="52087808"/>
        <c:scaling>
          <c:orientation val="minMax"/>
        </c:scaling>
        <c:delete val="0"/>
        <c:axPos val="l"/>
        <c:majorGridlines/>
        <c:numFmt formatCode="0.00" sourceLinked="1"/>
        <c:majorTickMark val="out"/>
        <c:minorTickMark val="none"/>
        <c:tickLblPos val="nextTo"/>
        <c:crossAx val="52089600"/>
        <c:crosses val="autoZero"/>
        <c:crossBetween val="between"/>
      </c:valAx>
      <c:catAx>
        <c:axId val="52089600"/>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52087808"/>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obcí na jeden celý pracovní úvazek  úředníků KÚ v roce 2011</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15206793290903928"/>
          <c:w val="0.8645322130260874"/>
          <c:h val="0.53486641514315947"/>
        </c:manualLayout>
      </c:layout>
      <c:barChart>
        <c:barDir val="col"/>
        <c:grouping val="clustered"/>
        <c:varyColors val="0"/>
        <c:ser>
          <c:idx val="3"/>
          <c:order val="0"/>
          <c:tx>
            <c:strRef>
              <c:f>'Graf 3'!$C$2</c:f>
              <c:strCache>
                <c:ptCount val="1"/>
                <c:pt idx="0">
                  <c:v>Počet obcí na jeden celý pracovní úvazek  úředníků KÚ</c:v>
                </c:pt>
              </c:strCache>
            </c:strRef>
          </c:tx>
          <c:spPr>
            <a:solidFill>
              <a:srgbClr val="FFC000"/>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3'!$B$3:$B$17</c:f>
              <c:strCache>
                <c:ptCount val="15"/>
                <c:pt idx="0">
                  <c:v>Magistrát hlavního města Prahy</c:v>
                </c:pt>
                <c:pt idx="1">
                  <c:v>Krajský úřad Středočeského kraje</c:v>
                </c:pt>
                <c:pt idx="2">
                  <c:v>Krajský úřad Jihočeského kraje</c:v>
                </c:pt>
                <c:pt idx="3">
                  <c:v>Krajský úřad Plzeňského kraje</c:v>
                </c:pt>
                <c:pt idx="4">
                  <c:v>Krajský úřad Karlovarského kraje</c:v>
                </c:pt>
                <c:pt idx="5">
                  <c:v>Krajský úřad Ústeckého kraje</c:v>
                </c:pt>
                <c:pt idx="6">
                  <c:v>Krajský úřad Libereckého kraje</c:v>
                </c:pt>
                <c:pt idx="7">
                  <c:v>Krajský úřad Královéhradeckého kraje</c:v>
                </c:pt>
                <c:pt idx="8">
                  <c:v>Krajský úřad Pardubického kraje</c:v>
                </c:pt>
                <c:pt idx="9">
                  <c:v>Krajský úřad kraje Vysočina</c:v>
                </c:pt>
                <c:pt idx="10">
                  <c:v>Krajský úřad Jihomoravského kraje</c:v>
                </c:pt>
                <c:pt idx="11">
                  <c:v>Krajský úřad Olomouckého kraje</c:v>
                </c:pt>
                <c:pt idx="12">
                  <c:v>Krajský úřad Zlínského kraje</c:v>
                </c:pt>
                <c:pt idx="13">
                  <c:v>Krajský úřad Moravskoslezského kraje</c:v>
                </c:pt>
                <c:pt idx="14">
                  <c:v>ČR</c:v>
                </c:pt>
              </c:strCache>
            </c:strRef>
          </c:cat>
          <c:val>
            <c:numRef>
              <c:f>'Graf 3'!$C$3:$C$17</c:f>
              <c:numCache>
                <c:formatCode>0.00</c:formatCode>
                <c:ptCount val="15"/>
                <c:pt idx="0">
                  <c:v>6.25E-2</c:v>
                </c:pt>
                <c:pt idx="1">
                  <c:v>127.22222222222223</c:v>
                </c:pt>
                <c:pt idx="2">
                  <c:v>57.953488372093027</c:v>
                </c:pt>
                <c:pt idx="3">
                  <c:v>125.25</c:v>
                </c:pt>
                <c:pt idx="4">
                  <c:v>18.857142857142858</c:v>
                </c:pt>
                <c:pt idx="5">
                  <c:v>35.4</c:v>
                </c:pt>
                <c:pt idx="6">
                  <c:v>30.714285714285715</c:v>
                </c:pt>
                <c:pt idx="7">
                  <c:v>44.8</c:v>
                </c:pt>
                <c:pt idx="8">
                  <c:v>75.166666666666671</c:v>
                </c:pt>
                <c:pt idx="9">
                  <c:v>88</c:v>
                </c:pt>
                <c:pt idx="10">
                  <c:v>56.083333333333336</c:v>
                </c:pt>
                <c:pt idx="11">
                  <c:v>19.463414634146343</c:v>
                </c:pt>
                <c:pt idx="12">
                  <c:v>33.888888888888886</c:v>
                </c:pt>
                <c:pt idx="13">
                  <c:v>27.272727272727273</c:v>
                </c:pt>
                <c:pt idx="14">
                  <c:v>44.570409982174688</c:v>
                </c:pt>
              </c:numCache>
            </c:numRef>
          </c:val>
        </c:ser>
        <c:dLbls>
          <c:showLegendKey val="0"/>
          <c:showVal val="0"/>
          <c:showCatName val="0"/>
          <c:showSerName val="0"/>
          <c:showPercent val="0"/>
          <c:showBubbleSize val="0"/>
        </c:dLbls>
        <c:gapWidth val="100"/>
        <c:axId val="53820032"/>
        <c:axId val="53818496"/>
      </c:barChart>
      <c:valAx>
        <c:axId val="53818496"/>
        <c:scaling>
          <c:orientation val="minMax"/>
        </c:scaling>
        <c:delete val="0"/>
        <c:axPos val="l"/>
        <c:majorGridlines/>
        <c:numFmt formatCode="0.00" sourceLinked="1"/>
        <c:majorTickMark val="out"/>
        <c:minorTickMark val="none"/>
        <c:tickLblPos val="nextTo"/>
        <c:crossAx val="53820032"/>
        <c:crosses val="autoZero"/>
        <c:crossBetween val="between"/>
      </c:valAx>
      <c:catAx>
        <c:axId val="53820032"/>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53818496"/>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xdr:colOff>
      <xdr:row>19</xdr:row>
      <xdr:rowOff>0</xdr:rowOff>
    </xdr:from>
    <xdr:to>
      <xdr:col>7</xdr:col>
      <xdr:colOff>295275</xdr:colOff>
      <xdr:row>39</xdr:row>
      <xdr:rowOff>19050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590551</xdr:colOff>
      <xdr:row>18</xdr:row>
      <xdr:rowOff>190499</xdr:rowOff>
    </xdr:from>
    <xdr:to>
      <xdr:col>7</xdr:col>
      <xdr:colOff>209550</xdr:colOff>
      <xdr:row>40</xdr:row>
      <xdr:rowOff>28574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590551</xdr:colOff>
      <xdr:row>19</xdr:row>
      <xdr:rowOff>0</xdr:rowOff>
    </xdr:from>
    <xdr:to>
      <xdr:col>7</xdr:col>
      <xdr:colOff>209550</xdr:colOff>
      <xdr:row>39</xdr:row>
      <xdr:rowOff>85726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R18"/>
  <sheetViews>
    <sheetView showGridLines="0" tabSelected="1" zoomScaleNormal="100" workbookViewId="0">
      <selection activeCell="K6" sqref="K6"/>
    </sheetView>
  </sheetViews>
  <sheetFormatPr defaultColWidth="29" defaultRowHeight="12.75" x14ac:dyDescent="0.25"/>
  <cols>
    <col min="1" max="1" width="9.85546875" style="65" bestFit="1" customWidth="1"/>
    <col min="2" max="2" width="18.5703125" style="84" bestFit="1" customWidth="1"/>
    <col min="3" max="3" width="12.28515625" style="84" bestFit="1" customWidth="1"/>
    <col min="4" max="4" width="9.140625" style="84" bestFit="1" customWidth="1"/>
    <col min="5" max="5" width="16" style="84" bestFit="1" customWidth="1"/>
    <col min="6" max="6" width="9.140625" style="84" bestFit="1" customWidth="1"/>
    <col min="7" max="7" width="8.7109375" style="84" bestFit="1" customWidth="1"/>
    <col min="8" max="8" width="27.140625" style="84" bestFit="1" customWidth="1"/>
    <col min="9" max="9" width="24.85546875" style="84" bestFit="1" customWidth="1"/>
    <col min="10" max="11" width="14.140625" style="84" bestFit="1" customWidth="1"/>
    <col min="12" max="12" width="8.85546875" style="84" bestFit="1" customWidth="1"/>
    <col min="13" max="13" width="14.140625" style="84" bestFit="1" customWidth="1"/>
    <col min="14" max="14" width="27.42578125" style="84" bestFit="1" customWidth="1"/>
    <col min="15" max="15" width="21.28515625" style="84" bestFit="1" customWidth="1"/>
    <col min="16" max="16" width="10.42578125" style="84" bestFit="1" customWidth="1"/>
    <col min="17" max="17" width="10.7109375" style="84" bestFit="1" customWidth="1"/>
    <col min="18" max="18" width="8.85546875" style="84" bestFit="1" customWidth="1"/>
    <col min="19" max="19" width="11" style="84" bestFit="1" customWidth="1"/>
    <col min="20" max="20" width="30.5703125" style="84" bestFit="1" customWidth="1"/>
    <col min="21" max="21" width="14.28515625" style="84" bestFit="1" customWidth="1"/>
    <col min="22" max="22" width="15.42578125" style="84" bestFit="1" customWidth="1"/>
    <col min="23" max="23" width="10.7109375" style="84" bestFit="1" customWidth="1"/>
    <col min="24" max="24" width="8" style="84" bestFit="1" customWidth="1"/>
    <col min="25" max="25" width="11" style="84" bestFit="1" customWidth="1"/>
    <col min="26" max="26" width="23.42578125" style="84" bestFit="1" customWidth="1"/>
    <col min="27" max="27" width="14.7109375" style="84" bestFit="1" customWidth="1"/>
    <col min="28" max="29" width="9" style="84" bestFit="1" customWidth="1"/>
    <col min="30" max="30" width="11" style="84" bestFit="1" customWidth="1"/>
    <col min="31" max="31" width="30.42578125" style="84" customWidth="1"/>
    <col min="32" max="32" width="16.140625" style="84" bestFit="1" customWidth="1"/>
    <col min="33" max="33" width="19.7109375" style="84" bestFit="1" customWidth="1"/>
    <col min="34" max="34" width="8.85546875" style="84" bestFit="1" customWidth="1"/>
    <col min="35" max="35" width="8.5703125" style="84" customWidth="1"/>
    <col min="36" max="36" width="14.42578125" style="84" bestFit="1" customWidth="1"/>
    <col min="37" max="37" width="14.140625" style="84" customWidth="1"/>
    <col min="38" max="38" width="23.140625" style="84" bestFit="1" customWidth="1"/>
    <col min="39" max="39" width="22.85546875" style="84" customWidth="1"/>
    <col min="40" max="40" width="14.7109375" style="84" customWidth="1"/>
    <col min="41" max="43" width="14.85546875" style="84" customWidth="1"/>
    <col min="44" max="45" width="17.28515625" style="84" bestFit="1" customWidth="1"/>
    <col min="46" max="47" width="17" style="84" customWidth="1"/>
    <col min="48" max="48" width="12.85546875" style="84" customWidth="1"/>
    <col min="49" max="49" width="13.7109375" style="84" customWidth="1"/>
    <col min="50" max="50" width="11.85546875" style="84" customWidth="1"/>
    <col min="51" max="51" width="10.5703125" style="84" bestFit="1" customWidth="1"/>
    <col min="52" max="52" width="15.42578125" style="84" bestFit="1" customWidth="1"/>
    <col min="53" max="53" width="10.5703125" style="84" bestFit="1" customWidth="1"/>
    <col min="54" max="54" width="9.140625" style="84" bestFit="1" customWidth="1"/>
    <col min="55" max="55" width="13" style="84" bestFit="1" customWidth="1"/>
    <col min="56" max="56" width="14" style="84" bestFit="1" customWidth="1"/>
    <col min="57" max="57" width="15" style="84" bestFit="1" customWidth="1"/>
    <col min="58" max="58" width="7.5703125" style="84" bestFit="1" customWidth="1"/>
    <col min="59" max="59" width="10.7109375" style="84" bestFit="1" customWidth="1"/>
    <col min="60" max="60" width="13.5703125" style="84" bestFit="1" customWidth="1"/>
    <col min="61" max="61" width="13.85546875" style="84" bestFit="1" customWidth="1"/>
    <col min="62" max="62" width="9.5703125" style="84" bestFit="1" customWidth="1"/>
    <col min="63" max="63" width="7.5703125" style="84" bestFit="1" customWidth="1"/>
    <col min="64" max="64" width="6.42578125" style="84" customWidth="1"/>
    <col min="65" max="65" width="6.85546875" style="84" customWidth="1"/>
    <col min="66" max="69" width="7.5703125" style="84" bestFit="1" customWidth="1"/>
    <col min="70" max="70" width="7.140625" style="84" customWidth="1"/>
    <col min="71" max="72" width="18.5703125" style="84" customWidth="1"/>
    <col min="73" max="73" width="26.85546875" style="84" bestFit="1" customWidth="1"/>
    <col min="74" max="76" width="13.140625" style="84" customWidth="1"/>
    <col min="77" max="77" width="17" style="84" bestFit="1" customWidth="1"/>
    <col min="78" max="79" width="13.140625" style="84" customWidth="1"/>
    <col min="80" max="80" width="29.5703125" style="84" customWidth="1"/>
    <col min="81" max="83" width="13.140625" style="84" customWidth="1"/>
    <col min="84" max="85" width="21.28515625" style="84" bestFit="1" customWidth="1"/>
    <col min="86" max="86" width="23.28515625" style="84" customWidth="1"/>
    <col min="87" max="87" width="16.5703125" style="84" bestFit="1" customWidth="1"/>
    <col min="88" max="88" width="23.7109375" style="84" bestFit="1" customWidth="1"/>
    <col min="89" max="90" width="16.42578125" style="84" customWidth="1"/>
    <col min="91" max="92" width="18.7109375" style="84" bestFit="1" customWidth="1"/>
    <col min="93" max="93" width="24.28515625" style="84" customWidth="1"/>
    <col min="94" max="94" width="18.42578125" style="84" customWidth="1"/>
    <col min="95" max="95" width="25.85546875" style="84" bestFit="1" customWidth="1"/>
    <col min="96" max="96" width="36.85546875" style="84" bestFit="1" customWidth="1"/>
    <col min="97" max="97" width="16" style="84" customWidth="1"/>
    <col min="98" max="98" width="16.7109375" style="84" bestFit="1" customWidth="1"/>
    <col min="99" max="99" width="25.85546875" style="84" bestFit="1" customWidth="1"/>
    <col min="100" max="100" width="28.140625" style="84" customWidth="1"/>
    <col min="101" max="101" width="16.7109375" style="84" bestFit="1" customWidth="1"/>
    <col min="102" max="102" width="25.85546875" style="84" bestFit="1" customWidth="1"/>
    <col min="103" max="103" width="36.85546875" style="84" bestFit="1" customWidth="1"/>
    <col min="104" max="104" width="30" style="84" bestFit="1" customWidth="1"/>
    <col min="105" max="105" width="20.85546875" style="84" bestFit="1" customWidth="1"/>
    <col min="106" max="110" width="21.5703125" style="84" customWidth="1"/>
    <col min="111" max="111" width="21.5703125" style="56" customWidth="1"/>
    <col min="112" max="112" width="65.85546875" style="56" customWidth="1"/>
    <col min="113" max="113" width="15.28515625" style="56" customWidth="1"/>
    <col min="114" max="114" width="25.28515625" style="56" customWidth="1"/>
    <col min="115" max="115" width="18.28515625" style="56" customWidth="1"/>
    <col min="116" max="118" width="21.5703125" style="56" customWidth="1"/>
    <col min="119" max="119" width="16" style="56" customWidth="1"/>
    <col min="120" max="120" width="35.28515625" style="56" customWidth="1"/>
    <col min="121" max="121" width="21.5703125" style="56" customWidth="1"/>
    <col min="122" max="122" width="23.28515625" style="56" customWidth="1"/>
    <col min="123" max="123" width="14" style="56" customWidth="1"/>
    <col min="124" max="124" width="78.7109375" style="56" customWidth="1"/>
    <col min="125" max="125" width="19.140625" style="56" customWidth="1"/>
    <col min="126" max="126" width="21.5703125" style="56" customWidth="1"/>
    <col min="127" max="127" width="13.85546875" style="56" customWidth="1"/>
    <col min="128" max="128" width="48.28515625" style="56" customWidth="1"/>
    <col min="129" max="129" width="14.28515625" style="56" customWidth="1"/>
    <col min="130" max="131" width="21.5703125" style="56" customWidth="1"/>
    <col min="132" max="132" width="8.5703125" style="56" bestFit="1" customWidth="1"/>
    <col min="133" max="133" width="11.42578125" style="56" bestFit="1" customWidth="1"/>
    <col min="134" max="134" width="34.140625" style="56" bestFit="1" customWidth="1"/>
    <col min="135" max="135" width="12.28515625" style="56" bestFit="1" customWidth="1"/>
    <col min="136" max="136" width="21.42578125" style="56" customWidth="1"/>
    <col min="137" max="137" width="11.42578125" style="56" bestFit="1" customWidth="1"/>
    <col min="138" max="138" width="19.5703125" style="56" bestFit="1" customWidth="1"/>
    <col min="139" max="139" width="18" style="56" bestFit="1" customWidth="1"/>
    <col min="140" max="140" width="19.140625" style="56" bestFit="1" customWidth="1"/>
    <col min="141" max="141" width="15.85546875" style="56" bestFit="1" customWidth="1"/>
    <col min="142" max="142" width="42.28515625" style="56" customWidth="1"/>
    <col min="143" max="143" width="44.7109375" style="56" customWidth="1"/>
    <col min="144" max="144" width="11.85546875" style="56" customWidth="1"/>
    <col min="145" max="145" width="15.5703125" style="56" bestFit="1" customWidth="1"/>
    <col min="146" max="150" width="21.5703125" style="56" customWidth="1"/>
    <col min="151" max="151" width="16.7109375" style="56" bestFit="1" customWidth="1"/>
    <col min="152" max="152" width="17.5703125" style="56" bestFit="1" customWidth="1"/>
    <col min="153" max="155" width="21.5703125" style="56" customWidth="1"/>
    <col min="156" max="156" width="17.42578125" style="56" bestFit="1" customWidth="1"/>
    <col min="157" max="157" width="9.85546875" style="56" bestFit="1" customWidth="1"/>
    <col min="158" max="158" width="14.28515625" style="56" bestFit="1" customWidth="1"/>
    <col min="159" max="160" width="14.140625" style="56" customWidth="1"/>
    <col min="161" max="161" width="21.5703125" style="56" customWidth="1"/>
    <col min="162" max="162" width="22.140625" style="84" customWidth="1"/>
    <col min="163" max="163" width="25.5703125" style="84" bestFit="1" customWidth="1"/>
    <col min="164" max="164" width="25.28515625" style="84" customWidth="1"/>
    <col min="165" max="165" width="21.7109375" style="84" bestFit="1" customWidth="1"/>
    <col min="166" max="169" width="24.85546875" style="84" customWidth="1"/>
    <col min="170" max="170" width="21.7109375" style="84" bestFit="1" customWidth="1"/>
    <col min="171" max="173" width="24" style="84" customWidth="1"/>
    <col min="174" max="174" width="14.85546875" style="84" bestFit="1" customWidth="1"/>
    <col min="175" max="175" width="15.28515625" style="84" bestFit="1" customWidth="1"/>
    <col min="176" max="176" width="15.28515625" style="84" customWidth="1"/>
    <col min="177" max="177" width="12.42578125" style="84" bestFit="1" customWidth="1"/>
    <col min="178" max="178" width="15.42578125" style="84" bestFit="1" customWidth="1"/>
    <col min="179" max="179" width="12.140625" style="84" bestFit="1" customWidth="1"/>
    <col min="180" max="180" width="15.42578125" style="84" bestFit="1" customWidth="1"/>
    <col min="181" max="181" width="17.85546875" style="84" customWidth="1"/>
    <col min="182" max="182" width="16.5703125" style="84" bestFit="1" customWidth="1"/>
    <col min="183" max="183" width="23.42578125" style="84" bestFit="1" customWidth="1"/>
    <col min="184" max="184" width="14.140625" style="84" bestFit="1" customWidth="1"/>
    <col min="185" max="185" width="17" style="84" bestFit="1" customWidth="1"/>
    <col min="186" max="186" width="23.5703125" style="84" bestFit="1" customWidth="1"/>
    <col min="187" max="187" width="15.42578125" style="84" customWidth="1"/>
    <col min="188" max="188" width="16.85546875" style="84" customWidth="1"/>
    <col min="189" max="197" width="15.42578125" style="84" customWidth="1"/>
    <col min="198" max="198" width="19.7109375" style="84" customWidth="1"/>
    <col min="199" max="199" width="16.5703125" style="84" customWidth="1"/>
    <col min="200" max="200" width="15.42578125" style="84" customWidth="1"/>
    <col min="201" max="201" width="16.85546875" style="84" bestFit="1" customWidth="1"/>
    <col min="202" max="202" width="10.28515625" style="84" bestFit="1" customWidth="1"/>
    <col min="203" max="203" width="9.5703125" style="84" customWidth="1"/>
    <col min="204" max="204" width="12.42578125" style="84" customWidth="1"/>
    <col min="205" max="205" width="13.42578125" style="84" bestFit="1" customWidth="1"/>
    <col min="206" max="208" width="15.42578125" style="84" customWidth="1"/>
    <col min="209" max="209" width="19.7109375" style="84" customWidth="1"/>
    <col min="210" max="210" width="17.28515625" style="84" customWidth="1"/>
    <col min="211" max="211" width="18.140625" style="84" customWidth="1"/>
    <col min="212" max="212" width="14.5703125" style="84" bestFit="1" customWidth="1"/>
    <col min="213" max="213" width="16.28515625" style="84" bestFit="1" customWidth="1"/>
    <col min="214" max="214" width="17.5703125" style="84" bestFit="1" customWidth="1"/>
    <col min="215" max="215" width="17.7109375" style="84" bestFit="1" customWidth="1"/>
    <col min="216" max="216" width="14.5703125" style="84" bestFit="1" customWidth="1"/>
    <col min="217" max="217" width="32" style="84" customWidth="1"/>
    <col min="218" max="219" width="27.7109375" style="84" customWidth="1"/>
    <col min="220" max="220" width="9.7109375" style="84" bestFit="1" customWidth="1"/>
    <col min="221" max="221" width="9.5703125" style="84" bestFit="1" customWidth="1"/>
    <col min="222" max="222" width="10.140625" style="84" bestFit="1" customWidth="1"/>
    <col min="223" max="223" width="8.5703125" style="84" bestFit="1" customWidth="1"/>
    <col min="224" max="224" width="27.7109375" style="84" customWidth="1"/>
    <col min="225" max="225" width="14.7109375" style="84" customWidth="1"/>
    <col min="226" max="226" width="22.85546875" style="84" customWidth="1"/>
    <col min="227" max="227" width="23.140625" style="84" customWidth="1"/>
    <col min="228" max="228" width="24" style="84" customWidth="1"/>
    <col min="229" max="229" width="14.7109375" style="84" customWidth="1"/>
    <col min="230" max="230" width="22.42578125" style="84" customWidth="1"/>
    <col min="231" max="231" width="14.7109375" style="84" customWidth="1"/>
    <col min="232" max="232" width="17.85546875" style="84" customWidth="1"/>
    <col min="233" max="233" width="33.140625" style="84" customWidth="1"/>
    <col min="234" max="234" width="14.85546875" style="84" customWidth="1"/>
    <col min="235" max="235" width="28.7109375" style="84" customWidth="1"/>
    <col min="236" max="236" width="24.140625" style="84" customWidth="1"/>
    <col min="237" max="237" width="10.140625" style="84" bestFit="1" customWidth="1"/>
    <col min="238" max="238" width="9.5703125" style="84" bestFit="1" customWidth="1"/>
    <col min="239" max="239" width="9.140625" style="84" bestFit="1" customWidth="1"/>
    <col min="240" max="240" width="10.42578125" style="84" bestFit="1" customWidth="1"/>
    <col min="241" max="241" width="8.5703125" style="84" bestFit="1" customWidth="1"/>
    <col min="242" max="243" width="15.28515625" style="84" customWidth="1"/>
    <col min="244" max="244" width="11.7109375" style="84" bestFit="1" customWidth="1"/>
    <col min="245" max="246" width="15.28515625" style="84" customWidth="1"/>
    <col min="247" max="247" width="12.5703125" style="84" bestFit="1" customWidth="1"/>
    <col min="248" max="248" width="15.28515625" style="84" customWidth="1"/>
    <col min="249" max="249" width="11.140625" style="84" customWidth="1"/>
    <col min="250" max="250" width="9.140625" style="84" bestFit="1" customWidth="1"/>
    <col min="251" max="251" width="9" style="84" bestFit="1" customWidth="1"/>
    <col min="252" max="252" width="11.28515625" style="84" bestFit="1" customWidth="1"/>
    <col min="253" max="253" width="10.5703125" style="84" bestFit="1" customWidth="1"/>
    <col min="254" max="254" width="9.85546875" style="84" customWidth="1"/>
    <col min="255" max="255" width="17.85546875" style="84" bestFit="1" customWidth="1"/>
    <col min="256" max="256" width="20.28515625" style="84" bestFit="1" customWidth="1"/>
    <col min="257" max="257" width="11.85546875" style="84" bestFit="1" customWidth="1"/>
    <col min="258" max="258" width="19" style="84" bestFit="1" customWidth="1"/>
    <col min="259" max="259" width="21.28515625" style="84" bestFit="1" customWidth="1"/>
    <col min="260" max="260" width="16.5703125" style="84" bestFit="1" customWidth="1"/>
    <col min="261" max="261" width="17.85546875" style="84" bestFit="1" customWidth="1"/>
    <col min="262" max="262" width="12.7109375" style="84" bestFit="1" customWidth="1"/>
    <col min="263" max="263" width="15.7109375" style="84" customWidth="1"/>
    <col min="264" max="264" width="29.28515625" style="84" bestFit="1" customWidth="1"/>
    <col min="265" max="265" width="18.5703125" style="84" customWidth="1"/>
    <col min="266" max="266" width="21.42578125" style="84" customWidth="1"/>
    <col min="267" max="267" width="17.85546875" style="84" customWidth="1"/>
    <col min="268" max="268" width="19.140625" style="84" customWidth="1"/>
    <col min="269" max="269" width="18.85546875" style="84" customWidth="1"/>
    <col min="270" max="272" width="18.140625" style="84" customWidth="1"/>
    <col min="273" max="274" width="29.140625" style="84" bestFit="1" customWidth="1"/>
    <col min="275" max="275" width="33.140625" style="84" customWidth="1"/>
    <col min="276" max="276" width="34.28515625" style="84" customWidth="1"/>
    <col min="277" max="278" width="29.140625" style="84" bestFit="1" customWidth="1"/>
    <col min="279" max="16384" width="29" style="84"/>
  </cols>
  <sheetData>
    <row r="1" spans="1:278" s="30" customFormat="1" x14ac:dyDescent="0.25">
      <c r="A1" s="98" t="s">
        <v>119</v>
      </c>
      <c r="B1" s="88" t="s">
        <v>0</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90"/>
      <c r="AF1" s="36"/>
      <c r="AG1" s="88" t="s">
        <v>2</v>
      </c>
      <c r="AH1" s="89"/>
      <c r="AI1" s="89"/>
      <c r="AJ1" s="89"/>
      <c r="AK1" s="90"/>
      <c r="AL1" s="88" t="s">
        <v>6</v>
      </c>
      <c r="AM1" s="103"/>
      <c r="AN1" s="103"/>
      <c r="AO1" s="103"/>
      <c r="AP1" s="103"/>
      <c r="AQ1" s="103"/>
      <c r="AR1" s="103"/>
      <c r="AS1" s="103"/>
      <c r="AT1" s="89"/>
      <c r="AU1" s="90"/>
      <c r="AV1" s="88" t="s">
        <v>13</v>
      </c>
      <c r="AW1" s="103"/>
      <c r="AX1" s="103"/>
      <c r="AY1" s="103"/>
      <c r="AZ1" s="90"/>
      <c r="BA1" s="92" t="s">
        <v>406</v>
      </c>
      <c r="BB1" s="93"/>
      <c r="BC1" s="93"/>
      <c r="BD1" s="93"/>
      <c r="BE1" s="93"/>
      <c r="BF1" s="93"/>
      <c r="BG1" s="93"/>
      <c r="BH1" s="92" t="s">
        <v>407</v>
      </c>
      <c r="BI1" s="93"/>
      <c r="BJ1" s="93"/>
      <c r="BK1" s="92" t="s">
        <v>418</v>
      </c>
      <c r="BL1" s="93"/>
      <c r="BM1" s="93"/>
      <c r="BN1" s="93"/>
      <c r="BO1" s="93"/>
      <c r="BP1" s="93"/>
      <c r="BQ1" s="93"/>
      <c r="BR1" s="93"/>
      <c r="BS1" s="92" t="s">
        <v>427</v>
      </c>
      <c r="BT1" s="93"/>
      <c r="BU1" s="93"/>
      <c r="BV1" s="93"/>
      <c r="BW1" s="93"/>
      <c r="BX1" s="93"/>
      <c r="BY1" s="93"/>
      <c r="BZ1" s="93"/>
      <c r="CA1" s="93"/>
      <c r="CB1" s="93"/>
      <c r="CC1" s="93"/>
      <c r="CD1" s="93"/>
      <c r="CE1" s="93"/>
      <c r="CF1" s="92" t="s">
        <v>15</v>
      </c>
      <c r="CG1" s="93"/>
      <c r="CH1" s="93"/>
      <c r="CI1" s="93"/>
      <c r="CJ1" s="93"/>
      <c r="CK1" s="93"/>
      <c r="CL1" s="93"/>
      <c r="CM1" s="93"/>
      <c r="CN1" s="93"/>
      <c r="CO1" s="93"/>
      <c r="CP1" s="93"/>
      <c r="CQ1" s="93"/>
      <c r="CR1" s="93"/>
      <c r="CS1" s="93"/>
      <c r="CT1" s="92" t="s">
        <v>30</v>
      </c>
      <c r="CU1" s="93"/>
      <c r="CV1" s="93"/>
      <c r="CW1" s="92" t="s">
        <v>32</v>
      </c>
      <c r="CX1" s="93"/>
      <c r="CY1" s="93"/>
      <c r="CZ1" s="92" t="s">
        <v>33</v>
      </c>
      <c r="DA1" s="93"/>
      <c r="DB1" s="93"/>
      <c r="DC1" s="92"/>
      <c r="DD1" s="93"/>
      <c r="DE1" s="93"/>
      <c r="DF1" s="93"/>
      <c r="DG1" s="92" t="s">
        <v>429</v>
      </c>
      <c r="DH1" s="93"/>
      <c r="DI1" s="93"/>
      <c r="DJ1" s="93"/>
      <c r="DK1" s="93"/>
      <c r="DL1" s="93"/>
      <c r="DM1" s="93"/>
      <c r="DN1" s="93"/>
      <c r="DO1" s="93"/>
      <c r="DP1" s="93"/>
      <c r="DQ1" s="93"/>
      <c r="DR1" s="93"/>
      <c r="DS1" s="93"/>
      <c r="DT1" s="93"/>
      <c r="DU1" s="93"/>
      <c r="DV1" s="93"/>
      <c r="DW1" s="93"/>
      <c r="DX1" s="93"/>
      <c r="DY1" s="93"/>
      <c r="DZ1" s="93"/>
      <c r="EA1" s="93"/>
      <c r="EB1" s="92" t="s">
        <v>521</v>
      </c>
      <c r="EC1" s="93"/>
      <c r="ED1" s="93"/>
      <c r="EE1" s="93"/>
      <c r="EF1" s="93"/>
      <c r="EG1" s="93"/>
      <c r="EH1" s="93"/>
      <c r="EI1" s="93"/>
      <c r="EJ1" s="93"/>
      <c r="EK1" s="93"/>
      <c r="EL1" s="93"/>
      <c r="EM1" s="93"/>
      <c r="EN1" s="92" t="s">
        <v>562</v>
      </c>
      <c r="EO1" s="93"/>
      <c r="EP1" s="93"/>
      <c r="EQ1" s="92" t="s">
        <v>570</v>
      </c>
      <c r="ER1" s="93"/>
      <c r="ES1" s="93"/>
      <c r="ET1" s="93"/>
      <c r="EU1" s="93"/>
      <c r="EV1" s="93"/>
      <c r="EW1" s="93"/>
      <c r="EX1" s="93"/>
      <c r="EY1" s="93"/>
      <c r="EZ1" s="93"/>
      <c r="FA1" s="93"/>
      <c r="FB1" s="93"/>
      <c r="FC1" s="94" t="s">
        <v>37</v>
      </c>
      <c r="FD1" s="95"/>
      <c r="FE1" s="95"/>
      <c r="FF1" s="95"/>
      <c r="FG1" s="95"/>
      <c r="FH1" s="95"/>
      <c r="FI1" s="95"/>
      <c r="FJ1" s="95"/>
      <c r="FK1" s="95"/>
      <c r="FL1" s="95"/>
      <c r="FM1" s="95"/>
      <c r="FN1" s="95"/>
      <c r="FO1" s="95"/>
      <c r="FP1" s="95"/>
      <c r="FQ1" s="96"/>
      <c r="FR1" s="92" t="s">
        <v>585</v>
      </c>
      <c r="FS1" s="93"/>
      <c r="FT1" s="93"/>
      <c r="FU1" s="93"/>
      <c r="FV1" s="93"/>
      <c r="FW1" s="93"/>
      <c r="FX1" s="93"/>
      <c r="FY1" s="93"/>
      <c r="FZ1" s="93"/>
      <c r="GA1" s="93"/>
      <c r="GB1" s="93"/>
      <c r="GC1" s="93"/>
      <c r="GD1" s="93"/>
      <c r="GE1" s="92" t="s">
        <v>597</v>
      </c>
      <c r="GF1" s="93"/>
      <c r="GG1" s="93"/>
      <c r="GH1" s="93"/>
      <c r="GI1" s="93"/>
      <c r="GJ1" s="93"/>
      <c r="GK1" s="93"/>
      <c r="GL1" s="93"/>
      <c r="GM1" s="93"/>
      <c r="GN1" s="93"/>
      <c r="GO1" s="93"/>
      <c r="GP1" s="93"/>
      <c r="GQ1" s="93"/>
      <c r="GR1" s="93"/>
      <c r="GS1" s="93"/>
      <c r="GT1" s="92" t="s">
        <v>613</v>
      </c>
      <c r="GU1" s="93"/>
      <c r="GV1" s="93"/>
      <c r="GW1" s="93"/>
      <c r="GX1" s="93"/>
      <c r="GY1" s="93"/>
      <c r="GZ1" s="93"/>
      <c r="HA1" s="92" t="s">
        <v>621</v>
      </c>
      <c r="HB1" s="93"/>
      <c r="HC1" s="93"/>
      <c r="HD1" s="92" t="s">
        <v>625</v>
      </c>
      <c r="HE1" s="93"/>
      <c r="HF1" s="93"/>
      <c r="HG1" s="93"/>
      <c r="HH1" s="92" t="s">
        <v>632</v>
      </c>
      <c r="HI1" s="93"/>
      <c r="HJ1" s="93"/>
      <c r="HK1" s="93"/>
      <c r="HL1" s="92" t="s">
        <v>669</v>
      </c>
      <c r="HM1" s="93"/>
      <c r="HN1" s="93"/>
      <c r="HO1" s="93"/>
      <c r="HP1" s="93"/>
      <c r="HQ1" s="92" t="s">
        <v>676</v>
      </c>
      <c r="HR1" s="93"/>
      <c r="HS1" s="93"/>
      <c r="HT1" s="93"/>
      <c r="HU1" s="93"/>
      <c r="HV1" s="93"/>
      <c r="HW1" s="93"/>
      <c r="HX1" s="93"/>
      <c r="HY1" s="93"/>
      <c r="HZ1" s="93"/>
      <c r="IA1" s="93"/>
      <c r="IB1" s="93"/>
      <c r="IC1" s="104" t="s">
        <v>747</v>
      </c>
      <c r="ID1" s="105"/>
      <c r="IE1" s="105"/>
      <c r="IF1" s="105"/>
      <c r="IG1" s="105"/>
      <c r="IH1" s="106"/>
      <c r="II1" s="106"/>
      <c r="IJ1" s="106"/>
      <c r="IK1" s="106"/>
      <c r="IL1" s="106"/>
      <c r="IM1" s="106"/>
      <c r="IN1" s="106"/>
      <c r="IO1" s="107"/>
      <c r="IP1" s="99" t="s">
        <v>101</v>
      </c>
      <c r="IQ1" s="100"/>
      <c r="IR1" s="100"/>
      <c r="IS1" s="100"/>
      <c r="IT1" s="100"/>
      <c r="IU1" s="101"/>
      <c r="IV1" s="101"/>
      <c r="IW1" s="101"/>
      <c r="IX1" s="101"/>
      <c r="IY1" s="101"/>
      <c r="IZ1" s="101"/>
      <c r="JA1" s="101"/>
      <c r="JB1" s="102"/>
      <c r="JC1" s="86"/>
      <c r="JD1" s="87"/>
      <c r="JE1" s="86"/>
      <c r="JF1" s="91"/>
      <c r="JG1" s="86"/>
      <c r="JH1" s="87"/>
      <c r="JI1" s="86"/>
      <c r="JJ1" s="91"/>
      <c r="JK1" s="86"/>
      <c r="JL1" s="97"/>
      <c r="JM1" s="87"/>
      <c r="JN1" s="83"/>
      <c r="JO1" s="86"/>
      <c r="JP1" s="87"/>
      <c r="JQ1" s="47"/>
      <c r="JR1" s="37" t="s">
        <v>405</v>
      </c>
    </row>
    <row r="2" spans="1:278" ht="178.5" x14ac:dyDescent="0.25">
      <c r="A2" s="98"/>
      <c r="B2" s="58" t="s">
        <v>1</v>
      </c>
      <c r="C2" s="58" t="s">
        <v>127</v>
      </c>
      <c r="D2" s="58" t="s">
        <v>128</v>
      </c>
      <c r="E2" s="58" t="s">
        <v>129</v>
      </c>
      <c r="F2" s="58" t="s">
        <v>130</v>
      </c>
      <c r="G2" s="58" t="s">
        <v>131</v>
      </c>
      <c r="H2" s="58" t="s">
        <v>132</v>
      </c>
      <c r="I2" s="58" t="s">
        <v>133</v>
      </c>
      <c r="J2" s="58" t="s">
        <v>134</v>
      </c>
      <c r="K2" s="58" t="s">
        <v>135</v>
      </c>
      <c r="L2" s="58" t="s">
        <v>136</v>
      </c>
      <c r="M2" s="58" t="s">
        <v>137</v>
      </c>
      <c r="N2" s="58" t="s">
        <v>138</v>
      </c>
      <c r="O2" s="58" t="s">
        <v>139</v>
      </c>
      <c r="P2" s="58" t="s">
        <v>140</v>
      </c>
      <c r="Q2" s="58" t="s">
        <v>141</v>
      </c>
      <c r="R2" s="58" t="s">
        <v>142</v>
      </c>
      <c r="S2" s="58" t="s">
        <v>143</v>
      </c>
      <c r="T2" s="58" t="s">
        <v>144</v>
      </c>
      <c r="U2" s="58" t="s">
        <v>145</v>
      </c>
      <c r="V2" s="58" t="s">
        <v>146</v>
      </c>
      <c r="W2" s="58" t="s">
        <v>147</v>
      </c>
      <c r="X2" s="58" t="s">
        <v>148</v>
      </c>
      <c r="Y2" s="58" t="s">
        <v>149</v>
      </c>
      <c r="Z2" s="58" t="s">
        <v>150</v>
      </c>
      <c r="AA2" s="58" t="s">
        <v>151</v>
      </c>
      <c r="AB2" s="58" t="s">
        <v>152</v>
      </c>
      <c r="AC2" s="58" t="s">
        <v>153</v>
      </c>
      <c r="AD2" s="58" t="s">
        <v>154</v>
      </c>
      <c r="AE2" s="58" t="s">
        <v>155</v>
      </c>
      <c r="AF2" s="3" t="s">
        <v>116</v>
      </c>
      <c r="AG2" s="58" t="s">
        <v>3</v>
      </c>
      <c r="AH2" s="58" t="s">
        <v>4</v>
      </c>
      <c r="AI2" s="36" t="s">
        <v>103</v>
      </c>
      <c r="AJ2" s="58" t="s">
        <v>5</v>
      </c>
      <c r="AK2" s="36" t="s">
        <v>102</v>
      </c>
      <c r="AL2" s="58" t="s">
        <v>7</v>
      </c>
      <c r="AM2" s="58" t="s">
        <v>8</v>
      </c>
      <c r="AN2" s="58" t="s">
        <v>9</v>
      </c>
      <c r="AO2" s="58" t="s">
        <v>10</v>
      </c>
      <c r="AP2" s="36" t="s">
        <v>104</v>
      </c>
      <c r="AQ2" s="36" t="s">
        <v>105</v>
      </c>
      <c r="AR2" s="58" t="s">
        <v>11</v>
      </c>
      <c r="AS2" s="58" t="s">
        <v>12</v>
      </c>
      <c r="AT2" s="36" t="s">
        <v>106</v>
      </c>
      <c r="AU2" s="36" t="s">
        <v>107</v>
      </c>
      <c r="AV2" s="58" t="s">
        <v>14</v>
      </c>
      <c r="AW2" s="58" t="s">
        <v>49</v>
      </c>
      <c r="AX2" s="58" t="s">
        <v>50</v>
      </c>
      <c r="AY2" s="58" t="s">
        <v>51</v>
      </c>
      <c r="AZ2" s="36" t="s">
        <v>108</v>
      </c>
      <c r="BA2" s="58" t="s">
        <v>408</v>
      </c>
      <c r="BB2" s="58" t="s">
        <v>409</v>
      </c>
      <c r="BC2" s="58" t="s">
        <v>410</v>
      </c>
      <c r="BD2" s="58" t="s">
        <v>411</v>
      </c>
      <c r="BE2" s="58" t="s">
        <v>412</v>
      </c>
      <c r="BF2" s="58" t="s">
        <v>413</v>
      </c>
      <c r="BG2" s="58" t="s">
        <v>414</v>
      </c>
      <c r="BH2" s="58" t="s">
        <v>415</v>
      </c>
      <c r="BI2" s="58" t="s">
        <v>416</v>
      </c>
      <c r="BJ2" s="58" t="s">
        <v>417</v>
      </c>
      <c r="BK2" s="58" t="s">
        <v>419</v>
      </c>
      <c r="BL2" s="58" t="s">
        <v>420</v>
      </c>
      <c r="BM2" s="58" t="s">
        <v>421</v>
      </c>
      <c r="BN2" s="58" t="s">
        <v>422</v>
      </c>
      <c r="BO2" s="58" t="s">
        <v>423</v>
      </c>
      <c r="BP2" s="58" t="s">
        <v>424</v>
      </c>
      <c r="BQ2" s="58" t="s">
        <v>425</v>
      </c>
      <c r="BR2" s="58" t="s">
        <v>426</v>
      </c>
      <c r="BS2" s="58" t="s">
        <v>748</v>
      </c>
      <c r="BT2" s="58" t="s">
        <v>749</v>
      </c>
      <c r="BU2" s="58" t="s">
        <v>774</v>
      </c>
      <c r="BV2" s="58" t="s">
        <v>750</v>
      </c>
      <c r="BW2" s="58" t="s">
        <v>751</v>
      </c>
      <c r="BX2" s="58" t="s">
        <v>752</v>
      </c>
      <c r="BY2" s="58" t="s">
        <v>753</v>
      </c>
      <c r="BZ2" s="58" t="s">
        <v>754</v>
      </c>
      <c r="CA2" s="58" t="s">
        <v>755</v>
      </c>
      <c r="CB2" s="58" t="s">
        <v>428</v>
      </c>
      <c r="CC2" s="58" t="s">
        <v>756</v>
      </c>
      <c r="CD2" s="58" t="s">
        <v>757</v>
      </c>
      <c r="CE2" s="58" t="s">
        <v>758</v>
      </c>
      <c r="CF2" s="58" t="s">
        <v>16</v>
      </c>
      <c r="CG2" s="58" t="s">
        <v>17</v>
      </c>
      <c r="CH2" s="58" t="s">
        <v>18</v>
      </c>
      <c r="CI2" s="58" t="s">
        <v>19</v>
      </c>
      <c r="CJ2" s="58" t="s">
        <v>20</v>
      </c>
      <c r="CK2" s="58" t="s">
        <v>21</v>
      </c>
      <c r="CL2" s="58" t="s">
        <v>22</v>
      </c>
      <c r="CM2" s="58" t="s">
        <v>23</v>
      </c>
      <c r="CN2" s="58" t="s">
        <v>24</v>
      </c>
      <c r="CO2" s="58" t="s">
        <v>25</v>
      </c>
      <c r="CP2" s="58" t="s">
        <v>26</v>
      </c>
      <c r="CQ2" s="58" t="s">
        <v>27</v>
      </c>
      <c r="CR2" s="58" t="s">
        <v>25</v>
      </c>
      <c r="CS2" s="58" t="s">
        <v>29</v>
      </c>
      <c r="CT2" s="58" t="s">
        <v>31</v>
      </c>
      <c r="CU2" s="58" t="s">
        <v>27</v>
      </c>
      <c r="CV2" s="58" t="s">
        <v>28</v>
      </c>
      <c r="CW2" s="58" t="s">
        <v>31</v>
      </c>
      <c r="CX2" s="58" t="s">
        <v>27</v>
      </c>
      <c r="CY2" s="58" t="s">
        <v>28</v>
      </c>
      <c r="CZ2" s="58" t="s">
        <v>34</v>
      </c>
      <c r="DA2" s="58" t="s">
        <v>35</v>
      </c>
      <c r="DB2" s="58" t="s">
        <v>36</v>
      </c>
      <c r="DC2" s="36" t="s">
        <v>109</v>
      </c>
      <c r="DD2" s="36" t="s">
        <v>110</v>
      </c>
      <c r="DE2" s="36" t="s">
        <v>115</v>
      </c>
      <c r="DF2" s="36" t="s">
        <v>111</v>
      </c>
      <c r="DG2" s="58" t="s">
        <v>430</v>
      </c>
      <c r="DH2" s="58" t="s">
        <v>431</v>
      </c>
      <c r="DI2" s="58" t="s">
        <v>432</v>
      </c>
      <c r="DJ2" s="58" t="s">
        <v>431</v>
      </c>
      <c r="DK2" s="58" t="s">
        <v>433</v>
      </c>
      <c r="DL2" s="58" t="s">
        <v>431</v>
      </c>
      <c r="DM2" s="58" t="s">
        <v>434</v>
      </c>
      <c r="DN2" s="58" t="s">
        <v>435</v>
      </c>
      <c r="DO2" s="58" t="s">
        <v>436</v>
      </c>
      <c r="DP2" s="58" t="s">
        <v>435</v>
      </c>
      <c r="DQ2" s="58" t="s">
        <v>437</v>
      </c>
      <c r="DR2" s="58" t="s">
        <v>435</v>
      </c>
      <c r="DS2" s="58" t="s">
        <v>438</v>
      </c>
      <c r="DT2" s="58" t="s">
        <v>439</v>
      </c>
      <c r="DU2" s="58" t="s">
        <v>440</v>
      </c>
      <c r="DV2" s="58" t="s">
        <v>439</v>
      </c>
      <c r="DW2" s="58" t="s">
        <v>441</v>
      </c>
      <c r="DX2" s="58" t="s">
        <v>442</v>
      </c>
      <c r="DY2" s="58" t="s">
        <v>443</v>
      </c>
      <c r="DZ2" s="58" t="s">
        <v>444</v>
      </c>
      <c r="EA2" s="58" t="s">
        <v>445</v>
      </c>
      <c r="EB2" s="58" t="s">
        <v>759</v>
      </c>
      <c r="EC2" s="58" t="s">
        <v>522</v>
      </c>
      <c r="ED2" s="58" t="s">
        <v>523</v>
      </c>
      <c r="EE2" s="58" t="s">
        <v>524</v>
      </c>
      <c r="EF2" s="58" t="s">
        <v>525</v>
      </c>
      <c r="EG2" s="58" t="s">
        <v>526</v>
      </c>
      <c r="EH2" s="58" t="s">
        <v>527</v>
      </c>
      <c r="EI2" s="58" t="s">
        <v>528</v>
      </c>
      <c r="EJ2" s="58" t="s">
        <v>529</v>
      </c>
      <c r="EK2" s="58" t="s">
        <v>760</v>
      </c>
      <c r="EL2" s="58" t="s">
        <v>530</v>
      </c>
      <c r="EM2" s="58" t="s">
        <v>531</v>
      </c>
      <c r="EN2" s="58" t="s">
        <v>563</v>
      </c>
      <c r="EO2" s="58" t="s">
        <v>564</v>
      </c>
      <c r="EP2" s="58" t="s">
        <v>531</v>
      </c>
      <c r="EQ2" s="58" t="s">
        <v>571</v>
      </c>
      <c r="ER2" s="58" t="s">
        <v>572</v>
      </c>
      <c r="ES2" s="58" t="s">
        <v>573</v>
      </c>
      <c r="ET2" s="58" t="s">
        <v>574</v>
      </c>
      <c r="EU2" s="58" t="s">
        <v>575</v>
      </c>
      <c r="EV2" s="58" t="s">
        <v>576</v>
      </c>
      <c r="EW2" s="58" t="s">
        <v>577</v>
      </c>
      <c r="EX2" s="58" t="s">
        <v>578</v>
      </c>
      <c r="EY2" s="58" t="s">
        <v>579</v>
      </c>
      <c r="EZ2" s="58" t="s">
        <v>404</v>
      </c>
      <c r="FA2" s="58" t="s">
        <v>580</v>
      </c>
      <c r="FB2" s="58" t="s">
        <v>581</v>
      </c>
      <c r="FC2" s="58" t="s">
        <v>761</v>
      </c>
      <c r="FD2" s="58" t="s">
        <v>762</v>
      </c>
      <c r="FE2" s="58" t="s">
        <v>763</v>
      </c>
      <c r="FF2" s="58" t="s">
        <v>38</v>
      </c>
      <c r="FG2" s="58" t="s">
        <v>39</v>
      </c>
      <c r="FH2" s="36" t="s">
        <v>112</v>
      </c>
      <c r="FI2" s="58" t="s">
        <v>40</v>
      </c>
      <c r="FJ2" s="58" t="s">
        <v>41</v>
      </c>
      <c r="FK2" s="36" t="s">
        <v>113</v>
      </c>
      <c r="FL2" s="58" t="s">
        <v>582</v>
      </c>
      <c r="FM2" s="58" t="s">
        <v>583</v>
      </c>
      <c r="FN2" s="58" t="s">
        <v>42</v>
      </c>
      <c r="FO2" s="58" t="s">
        <v>43</v>
      </c>
      <c r="FP2" s="36" t="s">
        <v>114</v>
      </c>
      <c r="FQ2" s="58" t="s">
        <v>584</v>
      </c>
      <c r="FR2" s="58" t="s">
        <v>586</v>
      </c>
      <c r="FS2" s="58" t="s">
        <v>587</v>
      </c>
      <c r="FT2" s="58" t="s">
        <v>588</v>
      </c>
      <c r="FU2" s="58" t="s">
        <v>589</v>
      </c>
      <c r="FV2" s="58" t="s">
        <v>590</v>
      </c>
      <c r="FW2" s="58" t="s">
        <v>591</v>
      </c>
      <c r="FX2" s="58" t="s">
        <v>592</v>
      </c>
      <c r="FY2" s="58" t="s">
        <v>593</v>
      </c>
      <c r="FZ2" s="58" t="s">
        <v>594</v>
      </c>
      <c r="GA2" s="58" t="s">
        <v>595</v>
      </c>
      <c r="GB2" s="58" t="s">
        <v>596</v>
      </c>
      <c r="GC2" s="58" t="s">
        <v>764</v>
      </c>
      <c r="GD2" s="58" t="s">
        <v>775</v>
      </c>
      <c r="GE2" s="58" t="s">
        <v>598</v>
      </c>
      <c r="GF2" s="58" t="s">
        <v>599</v>
      </c>
      <c r="GG2" s="58" t="s">
        <v>600</v>
      </c>
      <c r="GH2" s="58" t="s">
        <v>601</v>
      </c>
      <c r="GI2" s="58" t="s">
        <v>602</v>
      </c>
      <c r="GJ2" s="58" t="s">
        <v>603</v>
      </c>
      <c r="GK2" s="58" t="s">
        <v>604</v>
      </c>
      <c r="GL2" s="58" t="s">
        <v>605</v>
      </c>
      <c r="GM2" s="58" t="s">
        <v>606</v>
      </c>
      <c r="GN2" s="58" t="s">
        <v>607</v>
      </c>
      <c r="GO2" s="58" t="s">
        <v>608</v>
      </c>
      <c r="GP2" s="58" t="s">
        <v>609</v>
      </c>
      <c r="GQ2" s="58" t="s">
        <v>610</v>
      </c>
      <c r="GR2" s="58" t="s">
        <v>611</v>
      </c>
      <c r="GS2" s="58" t="s">
        <v>612</v>
      </c>
      <c r="GT2" s="58" t="s">
        <v>614</v>
      </c>
      <c r="GU2" s="58" t="s">
        <v>615</v>
      </c>
      <c r="GV2" s="58" t="s">
        <v>616</v>
      </c>
      <c r="GW2" s="58" t="s">
        <v>617</v>
      </c>
      <c r="GX2" s="58" t="s">
        <v>618</v>
      </c>
      <c r="GY2" s="58" t="s">
        <v>619</v>
      </c>
      <c r="GZ2" s="58" t="s">
        <v>620</v>
      </c>
      <c r="HA2" s="58" t="s">
        <v>622</v>
      </c>
      <c r="HB2" s="58" t="s">
        <v>623</v>
      </c>
      <c r="HC2" s="58" t="s">
        <v>624</v>
      </c>
      <c r="HD2" s="58" t="s">
        <v>626</v>
      </c>
      <c r="HE2" s="58" t="s">
        <v>627</v>
      </c>
      <c r="HF2" s="58" t="s">
        <v>628</v>
      </c>
      <c r="HG2" s="58" t="s">
        <v>629</v>
      </c>
      <c r="HH2" s="58" t="s">
        <v>771</v>
      </c>
      <c r="HI2" s="58" t="s">
        <v>633</v>
      </c>
      <c r="HJ2" s="58" t="s">
        <v>634</v>
      </c>
      <c r="HK2" s="58" t="s">
        <v>635</v>
      </c>
      <c r="HL2" s="58" t="s">
        <v>765</v>
      </c>
      <c r="HM2" s="58" t="s">
        <v>766</v>
      </c>
      <c r="HN2" s="58" t="s">
        <v>767</v>
      </c>
      <c r="HO2" s="58" t="s">
        <v>768</v>
      </c>
      <c r="HP2" s="58" t="s">
        <v>670</v>
      </c>
      <c r="HQ2" s="58" t="s">
        <v>772</v>
      </c>
      <c r="HR2" s="58" t="s">
        <v>633</v>
      </c>
      <c r="HS2" s="58" t="s">
        <v>677</v>
      </c>
      <c r="HT2" s="58" t="s">
        <v>678</v>
      </c>
      <c r="HU2" s="58" t="s">
        <v>773</v>
      </c>
      <c r="HV2" s="58" t="s">
        <v>679</v>
      </c>
      <c r="HW2" s="58" t="s">
        <v>769</v>
      </c>
      <c r="HX2" s="58" t="s">
        <v>680</v>
      </c>
      <c r="HY2" s="58" t="s">
        <v>681</v>
      </c>
      <c r="HZ2" s="58" t="s">
        <v>770</v>
      </c>
      <c r="IA2" s="58" t="s">
        <v>683</v>
      </c>
      <c r="IB2" s="58" t="s">
        <v>682</v>
      </c>
      <c r="IC2" s="58" t="s">
        <v>44</v>
      </c>
      <c r="ID2" s="58" t="s">
        <v>45</v>
      </c>
      <c r="IE2" s="58" t="s">
        <v>46</v>
      </c>
      <c r="IF2" s="58" t="s">
        <v>47</v>
      </c>
      <c r="IG2" s="58" t="s">
        <v>48</v>
      </c>
      <c r="IH2" s="58" t="s">
        <v>52</v>
      </c>
      <c r="II2" s="58" t="s">
        <v>53</v>
      </c>
      <c r="IJ2" s="58" t="s">
        <v>54</v>
      </c>
      <c r="IK2" s="58" t="s">
        <v>55</v>
      </c>
      <c r="IL2" s="58" t="s">
        <v>56</v>
      </c>
      <c r="IM2" s="58" t="s">
        <v>57</v>
      </c>
      <c r="IN2" s="58" t="s">
        <v>58</v>
      </c>
      <c r="IO2" s="58" t="s">
        <v>59</v>
      </c>
      <c r="IP2" s="27" t="s">
        <v>44</v>
      </c>
      <c r="IQ2" s="27" t="s">
        <v>45</v>
      </c>
      <c r="IR2" s="27" t="s">
        <v>46</v>
      </c>
      <c r="IS2" s="27" t="s">
        <v>47</v>
      </c>
      <c r="IT2" s="27" t="s">
        <v>48</v>
      </c>
      <c r="IU2" s="27" t="s">
        <v>52</v>
      </c>
      <c r="IV2" s="27" t="s">
        <v>53</v>
      </c>
      <c r="IW2" s="27" t="s">
        <v>54</v>
      </c>
      <c r="IX2" s="27" t="s">
        <v>55</v>
      </c>
      <c r="IY2" s="27" t="s">
        <v>56</v>
      </c>
      <c r="IZ2" s="27" t="s">
        <v>57</v>
      </c>
      <c r="JA2" s="27" t="s">
        <v>58</v>
      </c>
      <c r="JB2" s="23" t="s">
        <v>59</v>
      </c>
      <c r="JC2" s="24" t="s">
        <v>8</v>
      </c>
      <c r="JD2" s="24" t="s">
        <v>121</v>
      </c>
      <c r="JE2" s="44" t="s">
        <v>10</v>
      </c>
      <c r="JF2" s="24" t="s">
        <v>122</v>
      </c>
      <c r="JG2" s="44" t="s">
        <v>107</v>
      </c>
      <c r="JH2" s="24" t="s">
        <v>123</v>
      </c>
      <c r="JI2" s="24" t="s">
        <v>339</v>
      </c>
      <c r="JJ2" s="24" t="s">
        <v>124</v>
      </c>
      <c r="JK2" s="44" t="s">
        <v>399</v>
      </c>
      <c r="JL2" s="44" t="s">
        <v>397</v>
      </c>
      <c r="JM2" s="34" t="s">
        <v>400</v>
      </c>
      <c r="JN2" s="34" t="s">
        <v>401</v>
      </c>
      <c r="JO2" s="49" t="s">
        <v>778</v>
      </c>
      <c r="JP2" s="34" t="s">
        <v>402</v>
      </c>
      <c r="JQ2" s="53" t="s">
        <v>403</v>
      </c>
      <c r="JR2" s="34" t="s">
        <v>404</v>
      </c>
    </row>
    <row r="3" spans="1:278" s="31" customFormat="1" ht="38.25" x14ac:dyDescent="0.25">
      <c r="A3" s="61"/>
      <c r="B3" s="59" t="s">
        <v>780</v>
      </c>
      <c r="C3" s="59">
        <v>2</v>
      </c>
      <c r="D3" s="59">
        <v>3</v>
      </c>
      <c r="E3" s="59">
        <v>4</v>
      </c>
      <c r="F3" s="59">
        <v>5</v>
      </c>
      <c r="G3" s="59">
        <v>6</v>
      </c>
      <c r="H3" s="59">
        <v>7</v>
      </c>
      <c r="I3" s="59">
        <v>8</v>
      </c>
      <c r="J3" s="59">
        <v>9</v>
      </c>
      <c r="K3" s="59">
        <v>10</v>
      </c>
      <c r="L3" s="59">
        <v>11</v>
      </c>
      <c r="M3" s="59">
        <v>12</v>
      </c>
      <c r="N3" s="59">
        <v>13</v>
      </c>
      <c r="O3" s="59">
        <v>14</v>
      </c>
      <c r="P3" s="59">
        <v>15</v>
      </c>
      <c r="Q3" s="59">
        <v>16</v>
      </c>
      <c r="R3" s="59">
        <v>17</v>
      </c>
      <c r="S3" s="59">
        <v>18</v>
      </c>
      <c r="T3" s="59">
        <v>19</v>
      </c>
      <c r="U3" s="59">
        <v>20</v>
      </c>
      <c r="V3" s="59">
        <v>21</v>
      </c>
      <c r="W3" s="59">
        <v>22</v>
      </c>
      <c r="X3" s="59">
        <v>23</v>
      </c>
      <c r="Y3" s="59">
        <v>24</v>
      </c>
      <c r="Z3" s="59">
        <v>25</v>
      </c>
      <c r="AA3" s="59">
        <v>26</v>
      </c>
      <c r="AB3" s="59">
        <v>27</v>
      </c>
      <c r="AC3" s="59">
        <v>28</v>
      </c>
      <c r="AD3" s="59">
        <v>29</v>
      </c>
      <c r="AE3" s="59">
        <v>30</v>
      </c>
      <c r="AF3" s="29"/>
      <c r="AG3" s="59">
        <v>31</v>
      </c>
      <c r="AH3" s="59">
        <v>32</v>
      </c>
      <c r="AI3" s="29"/>
      <c r="AJ3" s="59">
        <v>33</v>
      </c>
      <c r="AK3" s="29"/>
      <c r="AL3" s="59">
        <v>34</v>
      </c>
      <c r="AM3" s="59">
        <v>35</v>
      </c>
      <c r="AN3" s="59">
        <v>36</v>
      </c>
      <c r="AO3" s="59">
        <v>37</v>
      </c>
      <c r="AP3" s="29"/>
      <c r="AQ3" s="29"/>
      <c r="AR3" s="59">
        <v>38</v>
      </c>
      <c r="AS3" s="59">
        <v>39</v>
      </c>
      <c r="AT3" s="29"/>
      <c r="AU3" s="29"/>
      <c r="AV3" s="59">
        <v>40</v>
      </c>
      <c r="AW3" s="59">
        <v>41</v>
      </c>
      <c r="AX3" s="59">
        <v>42</v>
      </c>
      <c r="AY3" s="59">
        <v>43</v>
      </c>
      <c r="AZ3" s="29"/>
      <c r="BA3" s="59">
        <v>44</v>
      </c>
      <c r="BB3" s="59">
        <v>45</v>
      </c>
      <c r="BC3" s="59">
        <v>46</v>
      </c>
      <c r="BD3" s="59">
        <v>47</v>
      </c>
      <c r="BE3" s="59">
        <v>48</v>
      </c>
      <c r="BF3" s="59">
        <v>49</v>
      </c>
      <c r="BG3" s="59">
        <v>50</v>
      </c>
      <c r="BH3" s="59">
        <v>51</v>
      </c>
      <c r="BI3" s="59">
        <v>52</v>
      </c>
      <c r="BJ3" s="59">
        <v>53</v>
      </c>
      <c r="BK3" s="59">
        <v>54</v>
      </c>
      <c r="BL3" s="59">
        <v>55</v>
      </c>
      <c r="BM3" s="59">
        <v>56</v>
      </c>
      <c r="BN3" s="59">
        <v>57</v>
      </c>
      <c r="BO3" s="59">
        <v>58</v>
      </c>
      <c r="BP3" s="59">
        <v>59</v>
      </c>
      <c r="BQ3" s="59">
        <v>60</v>
      </c>
      <c r="BR3" s="59">
        <v>61</v>
      </c>
      <c r="BS3" s="59">
        <v>62</v>
      </c>
      <c r="BT3" s="59">
        <v>63</v>
      </c>
      <c r="BU3" s="59">
        <v>64</v>
      </c>
      <c r="BV3" s="59">
        <v>65</v>
      </c>
      <c r="BW3" s="59">
        <v>66</v>
      </c>
      <c r="BX3" s="59">
        <v>67</v>
      </c>
      <c r="BY3" s="59">
        <v>68</v>
      </c>
      <c r="BZ3" s="59">
        <v>69</v>
      </c>
      <c r="CA3" s="59">
        <v>70</v>
      </c>
      <c r="CB3" s="59">
        <v>71</v>
      </c>
      <c r="CC3" s="59">
        <v>72</v>
      </c>
      <c r="CD3" s="59">
        <v>73</v>
      </c>
      <c r="CE3" s="59">
        <v>74</v>
      </c>
      <c r="CF3" s="59">
        <v>75</v>
      </c>
      <c r="CG3" s="59">
        <v>76</v>
      </c>
      <c r="CH3" s="59">
        <v>77</v>
      </c>
      <c r="CI3" s="59">
        <v>78</v>
      </c>
      <c r="CJ3" s="59">
        <v>79</v>
      </c>
      <c r="CK3" s="59">
        <v>80</v>
      </c>
      <c r="CL3" s="59">
        <v>81</v>
      </c>
      <c r="CM3" s="59">
        <v>82</v>
      </c>
      <c r="CN3" s="59">
        <v>83</v>
      </c>
      <c r="CO3" s="59">
        <v>84</v>
      </c>
      <c r="CP3" s="59">
        <v>85</v>
      </c>
      <c r="CQ3" s="59">
        <v>86</v>
      </c>
      <c r="CR3" s="59">
        <v>87</v>
      </c>
      <c r="CS3" s="59">
        <v>88</v>
      </c>
      <c r="CT3" s="59">
        <v>89</v>
      </c>
      <c r="CU3" s="59">
        <v>90</v>
      </c>
      <c r="CV3" s="59">
        <v>91</v>
      </c>
      <c r="CW3" s="59">
        <v>92</v>
      </c>
      <c r="CX3" s="59">
        <v>93</v>
      </c>
      <c r="CY3" s="59">
        <v>94</v>
      </c>
      <c r="CZ3" s="59">
        <v>95</v>
      </c>
      <c r="DA3" s="59">
        <v>96</v>
      </c>
      <c r="DB3" s="59">
        <v>97</v>
      </c>
      <c r="DC3" s="29"/>
      <c r="DD3" s="29"/>
      <c r="DE3" s="29"/>
      <c r="DF3" s="29"/>
      <c r="DG3" s="59">
        <v>98</v>
      </c>
      <c r="DH3" s="59">
        <v>99</v>
      </c>
      <c r="DI3" s="59">
        <v>100</v>
      </c>
      <c r="DJ3" s="59">
        <v>101</v>
      </c>
      <c r="DK3" s="59">
        <v>102</v>
      </c>
      <c r="DL3" s="59">
        <v>103</v>
      </c>
      <c r="DM3" s="59">
        <v>104</v>
      </c>
      <c r="DN3" s="59">
        <v>105</v>
      </c>
      <c r="DO3" s="59">
        <v>106</v>
      </c>
      <c r="DP3" s="59">
        <v>107</v>
      </c>
      <c r="DQ3" s="59">
        <v>108</v>
      </c>
      <c r="DR3" s="59">
        <v>109</v>
      </c>
      <c r="DS3" s="59">
        <v>110</v>
      </c>
      <c r="DT3" s="59">
        <v>111</v>
      </c>
      <c r="DU3" s="59">
        <v>112</v>
      </c>
      <c r="DV3" s="59">
        <v>113</v>
      </c>
      <c r="DW3" s="59">
        <v>114</v>
      </c>
      <c r="DX3" s="59">
        <v>115</v>
      </c>
      <c r="DY3" s="59">
        <v>116</v>
      </c>
      <c r="DZ3" s="59">
        <v>117</v>
      </c>
      <c r="EA3" s="59">
        <v>118</v>
      </c>
      <c r="EB3" s="59">
        <v>119</v>
      </c>
      <c r="EC3" s="59">
        <v>120</v>
      </c>
      <c r="ED3" s="59">
        <v>121</v>
      </c>
      <c r="EE3" s="59">
        <v>122</v>
      </c>
      <c r="EF3" s="59">
        <v>123</v>
      </c>
      <c r="EG3" s="59">
        <v>124</v>
      </c>
      <c r="EH3" s="59">
        <v>125</v>
      </c>
      <c r="EI3" s="59">
        <v>126</v>
      </c>
      <c r="EJ3" s="59">
        <v>127</v>
      </c>
      <c r="EK3" s="59">
        <v>128</v>
      </c>
      <c r="EL3" s="59">
        <v>129</v>
      </c>
      <c r="EM3" s="59">
        <v>130</v>
      </c>
      <c r="EN3" s="59">
        <v>131</v>
      </c>
      <c r="EO3" s="59">
        <v>132</v>
      </c>
      <c r="EP3" s="59">
        <v>133</v>
      </c>
      <c r="EQ3" s="59">
        <v>134</v>
      </c>
      <c r="ER3" s="59">
        <v>135</v>
      </c>
      <c r="ES3" s="59">
        <v>136</v>
      </c>
      <c r="ET3" s="59">
        <v>137</v>
      </c>
      <c r="EU3" s="59">
        <v>138</v>
      </c>
      <c r="EV3" s="59">
        <v>139</v>
      </c>
      <c r="EW3" s="59">
        <v>140</v>
      </c>
      <c r="EX3" s="59">
        <v>141</v>
      </c>
      <c r="EY3" s="59">
        <v>142</v>
      </c>
      <c r="EZ3" s="59">
        <v>143</v>
      </c>
      <c r="FA3" s="59">
        <v>144</v>
      </c>
      <c r="FB3" s="59">
        <v>145</v>
      </c>
      <c r="FC3" s="59">
        <v>146</v>
      </c>
      <c r="FD3" s="59">
        <v>147</v>
      </c>
      <c r="FE3" s="59">
        <v>148</v>
      </c>
      <c r="FF3" s="59">
        <v>149</v>
      </c>
      <c r="FG3" s="59">
        <v>150</v>
      </c>
      <c r="FH3" s="29"/>
      <c r="FI3" s="59">
        <v>151</v>
      </c>
      <c r="FJ3" s="59">
        <v>152</v>
      </c>
      <c r="FK3" s="29"/>
      <c r="FL3" s="59">
        <v>153</v>
      </c>
      <c r="FM3" s="59">
        <v>154</v>
      </c>
      <c r="FN3" s="59">
        <v>155</v>
      </c>
      <c r="FO3" s="59">
        <v>156</v>
      </c>
      <c r="FP3" s="29"/>
      <c r="FQ3" s="59">
        <v>157</v>
      </c>
      <c r="FR3" s="59">
        <v>158</v>
      </c>
      <c r="FS3" s="59">
        <v>159</v>
      </c>
      <c r="FT3" s="59">
        <v>160</v>
      </c>
      <c r="FU3" s="59">
        <v>161</v>
      </c>
      <c r="FV3" s="59">
        <v>162</v>
      </c>
      <c r="FW3" s="59">
        <v>163</v>
      </c>
      <c r="FX3" s="59">
        <v>164</v>
      </c>
      <c r="FY3" s="59">
        <v>165</v>
      </c>
      <c r="FZ3" s="59">
        <v>166</v>
      </c>
      <c r="GA3" s="59">
        <v>167</v>
      </c>
      <c r="GB3" s="59">
        <v>168</v>
      </c>
      <c r="GC3" s="59">
        <v>169</v>
      </c>
      <c r="GD3" s="59">
        <v>170</v>
      </c>
      <c r="GE3" s="59">
        <v>171</v>
      </c>
      <c r="GF3" s="59">
        <v>172</v>
      </c>
      <c r="GG3" s="59">
        <v>173</v>
      </c>
      <c r="GH3" s="59">
        <v>174</v>
      </c>
      <c r="GI3" s="59">
        <v>175</v>
      </c>
      <c r="GJ3" s="59">
        <v>176</v>
      </c>
      <c r="GK3" s="59">
        <v>177</v>
      </c>
      <c r="GL3" s="59">
        <v>178</v>
      </c>
      <c r="GM3" s="59">
        <v>179</v>
      </c>
      <c r="GN3" s="59">
        <v>180</v>
      </c>
      <c r="GO3" s="59">
        <v>181</v>
      </c>
      <c r="GP3" s="59">
        <v>182</v>
      </c>
      <c r="GQ3" s="59">
        <v>183</v>
      </c>
      <c r="GR3" s="59">
        <v>184</v>
      </c>
      <c r="GS3" s="59">
        <v>185</v>
      </c>
      <c r="GT3" s="59">
        <v>186</v>
      </c>
      <c r="GU3" s="59">
        <v>187</v>
      </c>
      <c r="GV3" s="59">
        <v>188</v>
      </c>
      <c r="GW3" s="59">
        <v>189</v>
      </c>
      <c r="GX3" s="59">
        <v>190</v>
      </c>
      <c r="GY3" s="59">
        <v>191</v>
      </c>
      <c r="GZ3" s="59">
        <v>192</v>
      </c>
      <c r="HA3" s="59">
        <v>193</v>
      </c>
      <c r="HB3" s="59">
        <v>194</v>
      </c>
      <c r="HC3" s="59">
        <v>195</v>
      </c>
      <c r="HD3" s="59">
        <v>196</v>
      </c>
      <c r="HE3" s="59">
        <v>197</v>
      </c>
      <c r="HF3" s="59">
        <v>198</v>
      </c>
      <c r="HG3" s="59">
        <v>199</v>
      </c>
      <c r="HH3" s="59">
        <v>200</v>
      </c>
      <c r="HI3" s="59">
        <v>201</v>
      </c>
      <c r="HJ3" s="59">
        <v>202</v>
      </c>
      <c r="HK3" s="59">
        <v>203</v>
      </c>
      <c r="HL3" s="59">
        <v>204</v>
      </c>
      <c r="HM3" s="59">
        <v>205</v>
      </c>
      <c r="HN3" s="59">
        <v>206</v>
      </c>
      <c r="HO3" s="59">
        <v>207</v>
      </c>
      <c r="HP3" s="59">
        <v>208</v>
      </c>
      <c r="HQ3" s="59">
        <v>209</v>
      </c>
      <c r="HR3" s="59">
        <v>210</v>
      </c>
      <c r="HS3" s="59">
        <v>211</v>
      </c>
      <c r="HT3" s="59">
        <v>212</v>
      </c>
      <c r="HU3" s="59">
        <v>213</v>
      </c>
      <c r="HV3" s="59">
        <v>214</v>
      </c>
      <c r="HW3" s="59">
        <v>215</v>
      </c>
      <c r="HX3" s="59">
        <v>216</v>
      </c>
      <c r="HY3" s="59">
        <v>217</v>
      </c>
      <c r="HZ3" s="59">
        <v>218</v>
      </c>
      <c r="IA3" s="59">
        <v>219</v>
      </c>
      <c r="IB3" s="59">
        <v>220</v>
      </c>
      <c r="IC3" s="59">
        <v>221</v>
      </c>
      <c r="ID3" s="59">
        <v>222</v>
      </c>
      <c r="IE3" s="59">
        <v>223</v>
      </c>
      <c r="IF3" s="59">
        <v>224</v>
      </c>
      <c r="IG3" s="59">
        <v>225</v>
      </c>
      <c r="IH3" s="59">
        <v>226</v>
      </c>
      <c r="II3" s="59">
        <v>227</v>
      </c>
      <c r="IJ3" s="59">
        <v>228</v>
      </c>
      <c r="IK3" s="59">
        <v>229</v>
      </c>
      <c r="IL3" s="59">
        <v>230</v>
      </c>
      <c r="IM3" s="59">
        <v>231</v>
      </c>
      <c r="IN3" s="59">
        <v>232</v>
      </c>
      <c r="IO3" s="59">
        <v>233</v>
      </c>
      <c r="IP3" s="28">
        <v>221</v>
      </c>
      <c r="IQ3" s="28">
        <v>222</v>
      </c>
      <c r="IR3" s="28">
        <v>223</v>
      </c>
      <c r="IS3" s="28">
        <v>224</v>
      </c>
      <c r="IT3" s="28">
        <v>225</v>
      </c>
      <c r="IU3" s="28">
        <v>226</v>
      </c>
      <c r="IV3" s="28">
        <v>227</v>
      </c>
      <c r="IW3" s="28">
        <v>228</v>
      </c>
      <c r="IX3" s="28">
        <v>229</v>
      </c>
      <c r="IY3" s="28">
        <v>230</v>
      </c>
      <c r="IZ3" s="28">
        <v>231</v>
      </c>
      <c r="JA3" s="28">
        <v>232</v>
      </c>
      <c r="JB3" s="22">
        <v>233</v>
      </c>
      <c r="JC3" s="20" t="s">
        <v>126</v>
      </c>
      <c r="JD3" s="21" t="s">
        <v>125</v>
      </c>
      <c r="JE3" s="20" t="s">
        <v>334</v>
      </c>
      <c r="JF3" s="20" t="s">
        <v>335</v>
      </c>
      <c r="JG3" s="20" t="s">
        <v>336</v>
      </c>
      <c r="JH3" s="20" t="s">
        <v>337</v>
      </c>
      <c r="JI3" s="20" t="s">
        <v>340</v>
      </c>
      <c r="JJ3" s="20" t="s">
        <v>338</v>
      </c>
      <c r="JK3" s="20" t="s">
        <v>395</v>
      </c>
      <c r="JL3" s="20" t="s">
        <v>398</v>
      </c>
      <c r="JM3" s="20" t="s">
        <v>396</v>
      </c>
      <c r="JN3" s="20" t="s">
        <v>781</v>
      </c>
      <c r="JO3" s="20" t="s">
        <v>779</v>
      </c>
      <c r="JP3" s="20" t="s">
        <v>782</v>
      </c>
      <c r="JQ3" s="20" t="s">
        <v>783</v>
      </c>
      <c r="JR3" s="20" t="s">
        <v>784</v>
      </c>
    </row>
    <row r="4" spans="1:278" ht="76.5" x14ac:dyDescent="0.25">
      <c r="A4" s="62" t="s">
        <v>60</v>
      </c>
      <c r="B4" s="13" t="s">
        <v>61</v>
      </c>
      <c r="C4" s="13" t="s">
        <v>156</v>
      </c>
      <c r="D4" s="13" t="s">
        <v>157</v>
      </c>
      <c r="E4" s="13" t="s">
        <v>158</v>
      </c>
      <c r="F4" s="13">
        <v>11121</v>
      </c>
      <c r="G4" s="13" t="s">
        <v>159</v>
      </c>
      <c r="H4" s="13" t="s">
        <v>160</v>
      </c>
      <c r="I4" s="13" t="s">
        <v>161</v>
      </c>
      <c r="J4" s="13" t="s">
        <v>162</v>
      </c>
      <c r="K4" s="13" t="s">
        <v>163</v>
      </c>
      <c r="L4" s="13" t="s">
        <v>164</v>
      </c>
      <c r="M4" s="13">
        <v>236004850</v>
      </c>
      <c r="N4" s="13" t="s">
        <v>165</v>
      </c>
      <c r="O4" s="13" t="s">
        <v>166</v>
      </c>
      <c r="P4" s="13" t="s">
        <v>167</v>
      </c>
      <c r="Q4" s="13" t="s">
        <v>168</v>
      </c>
      <c r="R4" s="13" t="s">
        <v>169</v>
      </c>
      <c r="S4" s="13">
        <v>236004768</v>
      </c>
      <c r="T4" s="13" t="s">
        <v>170</v>
      </c>
      <c r="U4" s="13" t="s">
        <v>171</v>
      </c>
      <c r="V4" s="13" t="s">
        <v>162</v>
      </c>
      <c r="W4" s="13" t="s">
        <v>163</v>
      </c>
      <c r="X4" s="13" t="s">
        <v>164</v>
      </c>
      <c r="Y4" s="13">
        <v>236004850</v>
      </c>
      <c r="Z4" s="13" t="s">
        <v>172</v>
      </c>
      <c r="AA4" s="13" t="s">
        <v>167</v>
      </c>
      <c r="AB4" s="13" t="s">
        <v>168</v>
      </c>
      <c r="AC4" s="13" t="s">
        <v>169</v>
      </c>
      <c r="AD4" s="13">
        <v>236004768</v>
      </c>
      <c r="AE4" s="13" t="s">
        <v>173</v>
      </c>
      <c r="AF4" s="15" t="s">
        <v>117</v>
      </c>
      <c r="AG4" s="13">
        <v>15</v>
      </c>
      <c r="AH4" s="13">
        <v>1</v>
      </c>
      <c r="AI4" s="12">
        <f>SUM(AG4:AH4)</f>
        <v>16</v>
      </c>
      <c r="AJ4" s="13">
        <v>4</v>
      </c>
      <c r="AK4" s="12">
        <f>SUM(AI4:AJ4)</f>
        <v>20</v>
      </c>
      <c r="AL4" s="13">
        <v>15</v>
      </c>
      <c r="AM4" s="15">
        <v>15</v>
      </c>
      <c r="AN4" s="13">
        <v>1</v>
      </c>
      <c r="AO4" s="13">
        <v>1</v>
      </c>
      <c r="AP4" s="12">
        <f>SUM(AL4,AN4)</f>
        <v>16</v>
      </c>
      <c r="AQ4" s="15">
        <f>SUM(AM4,AO4)</f>
        <v>16</v>
      </c>
      <c r="AR4" s="13">
        <v>4</v>
      </c>
      <c r="AS4" s="13">
        <v>4</v>
      </c>
      <c r="AT4" s="12">
        <f>SUM(AP4,AR4)</f>
        <v>20</v>
      </c>
      <c r="AU4" s="15">
        <f>SUM(AQ4,AS4)</f>
        <v>20</v>
      </c>
      <c r="AV4" s="13">
        <v>4</v>
      </c>
      <c r="AW4" s="13">
        <v>5</v>
      </c>
      <c r="AX4" s="13">
        <v>2</v>
      </c>
      <c r="AY4" s="13">
        <v>3</v>
      </c>
      <c r="AZ4" s="12">
        <f>SUM(AV4:AY4)</f>
        <v>14</v>
      </c>
      <c r="BA4" s="13">
        <v>0</v>
      </c>
      <c r="BB4" s="13">
        <v>1</v>
      </c>
      <c r="BC4" s="13">
        <v>0</v>
      </c>
      <c r="BD4" s="13">
        <v>0</v>
      </c>
      <c r="BE4" s="13">
        <v>15</v>
      </c>
      <c r="BF4" s="13">
        <v>0</v>
      </c>
      <c r="BG4" s="13"/>
      <c r="BH4" s="13">
        <v>1</v>
      </c>
      <c r="BI4" s="13">
        <v>1</v>
      </c>
      <c r="BJ4" s="13">
        <v>14</v>
      </c>
      <c r="BK4" s="13">
        <v>0</v>
      </c>
      <c r="BL4" s="13">
        <v>0</v>
      </c>
      <c r="BM4" s="13">
        <v>1</v>
      </c>
      <c r="BN4" s="13">
        <v>0</v>
      </c>
      <c r="BO4" s="13">
        <v>13</v>
      </c>
      <c r="BP4" s="13">
        <v>1</v>
      </c>
      <c r="BQ4" s="13">
        <v>1</v>
      </c>
      <c r="BR4" s="13">
        <v>0</v>
      </c>
      <c r="BS4" s="13">
        <v>1</v>
      </c>
      <c r="BT4" s="13">
        <v>1</v>
      </c>
      <c r="BU4" s="13">
        <v>3</v>
      </c>
      <c r="BV4" s="13">
        <v>1</v>
      </c>
      <c r="BW4" s="13">
        <v>0</v>
      </c>
      <c r="BX4" s="13">
        <v>1</v>
      </c>
      <c r="BY4" s="13">
        <v>0</v>
      </c>
      <c r="BZ4" s="13">
        <v>1</v>
      </c>
      <c r="CA4" s="13">
        <v>0</v>
      </c>
      <c r="CB4" s="13">
        <v>1</v>
      </c>
      <c r="CC4" s="13">
        <v>1</v>
      </c>
      <c r="CD4" s="13">
        <v>0</v>
      </c>
      <c r="CE4" s="13">
        <v>1</v>
      </c>
      <c r="CF4" s="13">
        <v>0.3</v>
      </c>
      <c r="CG4" s="13">
        <v>0.5</v>
      </c>
      <c r="CH4" s="13">
        <v>0</v>
      </c>
      <c r="CI4" s="13">
        <v>0</v>
      </c>
      <c r="CJ4" s="13">
        <v>0</v>
      </c>
      <c r="CK4" s="13">
        <v>0</v>
      </c>
      <c r="CL4" s="13">
        <v>0</v>
      </c>
      <c r="CM4" s="13">
        <v>0.1</v>
      </c>
      <c r="CN4" s="13">
        <v>0</v>
      </c>
      <c r="CO4" s="13">
        <v>0</v>
      </c>
      <c r="CP4" s="13">
        <v>0.1</v>
      </c>
      <c r="CQ4" s="13">
        <v>0</v>
      </c>
      <c r="CR4" s="13">
        <v>0</v>
      </c>
      <c r="CS4" s="13">
        <v>1.2</v>
      </c>
      <c r="CT4" s="13">
        <v>1</v>
      </c>
      <c r="CU4" s="13">
        <v>0</v>
      </c>
      <c r="CV4" s="13">
        <v>0</v>
      </c>
      <c r="CW4" s="13">
        <v>4</v>
      </c>
      <c r="CX4" s="13">
        <v>0</v>
      </c>
      <c r="CY4" s="13">
        <v>0</v>
      </c>
      <c r="CZ4" s="13">
        <v>0</v>
      </c>
      <c r="DA4" s="13">
        <v>0</v>
      </c>
      <c r="DB4" s="13">
        <v>0</v>
      </c>
      <c r="DC4" s="15">
        <f>SUM(CF4:CN4,CP4:CQ4,CS4,CZ4)</f>
        <v>2.2000000000000002</v>
      </c>
      <c r="DD4" s="12">
        <f>SUM(CT4:CU4,DA4)</f>
        <v>1</v>
      </c>
      <c r="DE4" s="15">
        <f>SUM(DC4:DD4)</f>
        <v>3.2</v>
      </c>
      <c r="DF4" s="15">
        <f>SUM(CW4:CX4,DB4,DC4:DD4)</f>
        <v>7.2</v>
      </c>
      <c r="DG4" s="13">
        <v>0</v>
      </c>
      <c r="DH4" s="13">
        <v>0</v>
      </c>
      <c r="DI4" s="13">
        <v>0</v>
      </c>
      <c r="DJ4" s="13">
        <v>0</v>
      </c>
      <c r="DK4" s="13">
        <v>0</v>
      </c>
      <c r="DL4" s="13">
        <v>0</v>
      </c>
      <c r="DM4" s="13">
        <v>0</v>
      </c>
      <c r="DN4" s="13">
        <v>0</v>
      </c>
      <c r="DO4" s="13">
        <v>0</v>
      </c>
      <c r="DP4" s="13">
        <v>0</v>
      </c>
      <c r="DQ4" s="13">
        <v>0</v>
      </c>
      <c r="DR4" s="13">
        <v>0</v>
      </c>
      <c r="DS4" s="13">
        <v>0</v>
      </c>
      <c r="DT4" s="13">
        <v>0</v>
      </c>
      <c r="DU4" s="71">
        <v>0</v>
      </c>
      <c r="DV4" s="13">
        <v>0</v>
      </c>
      <c r="DW4" s="13">
        <v>0</v>
      </c>
      <c r="DX4" s="13">
        <v>0</v>
      </c>
      <c r="DY4" s="13">
        <v>0</v>
      </c>
      <c r="DZ4" s="13">
        <v>1</v>
      </c>
      <c r="EA4" s="13" t="s">
        <v>446</v>
      </c>
      <c r="EB4" s="13">
        <v>0</v>
      </c>
      <c r="EC4" s="13">
        <v>0</v>
      </c>
      <c r="ED4" s="13">
        <v>0</v>
      </c>
      <c r="EE4" s="13">
        <v>0</v>
      </c>
      <c r="EF4" s="13">
        <v>0</v>
      </c>
      <c r="EG4" s="13">
        <v>0</v>
      </c>
      <c r="EH4" s="13">
        <v>0</v>
      </c>
      <c r="EI4" s="13">
        <v>0</v>
      </c>
      <c r="EJ4" s="13">
        <v>0</v>
      </c>
      <c r="EK4" s="13">
        <v>0</v>
      </c>
      <c r="EL4" s="13">
        <v>0</v>
      </c>
      <c r="EM4" s="13">
        <v>0</v>
      </c>
      <c r="EN4" s="13">
        <v>0</v>
      </c>
      <c r="EO4" s="13">
        <v>0</v>
      </c>
      <c r="EP4" s="13">
        <v>0</v>
      </c>
      <c r="EQ4" s="13">
        <v>0</v>
      </c>
      <c r="ER4" s="13">
        <v>0</v>
      </c>
      <c r="ES4" s="13">
        <v>0</v>
      </c>
      <c r="ET4" s="13">
        <v>0</v>
      </c>
      <c r="EU4" s="13">
        <v>0</v>
      </c>
      <c r="EV4" s="13">
        <v>0</v>
      </c>
      <c r="EW4" s="13">
        <v>0</v>
      </c>
      <c r="EX4" s="13">
        <v>0</v>
      </c>
      <c r="EY4" s="13">
        <v>0</v>
      </c>
      <c r="EZ4" s="13">
        <v>0</v>
      </c>
      <c r="FA4" s="13">
        <v>0</v>
      </c>
      <c r="FB4" s="13">
        <v>0</v>
      </c>
      <c r="FC4" s="13">
        <v>1</v>
      </c>
      <c r="FD4" s="13">
        <v>0</v>
      </c>
      <c r="FE4" s="13">
        <v>0</v>
      </c>
      <c r="FF4" s="13">
        <v>0</v>
      </c>
      <c r="FG4" s="13">
        <v>0</v>
      </c>
      <c r="FH4" s="12">
        <f>SUM(FF4:FG4)</f>
        <v>0</v>
      </c>
      <c r="FI4" s="13">
        <v>0</v>
      </c>
      <c r="FJ4" s="13">
        <v>0</v>
      </c>
      <c r="FK4" s="12">
        <f>SUM(FI4:FJ4)</f>
        <v>0</v>
      </c>
      <c r="FL4" s="13">
        <v>0</v>
      </c>
      <c r="FM4" s="13">
        <v>0</v>
      </c>
      <c r="FN4" s="13">
        <v>0</v>
      </c>
      <c r="FO4" s="13">
        <v>0</v>
      </c>
      <c r="FP4" s="12">
        <f>SUM(FN4:FO4)</f>
        <v>0</v>
      </c>
      <c r="FQ4" s="13">
        <v>0</v>
      </c>
      <c r="FR4" s="13">
        <v>0</v>
      </c>
      <c r="FS4" s="13">
        <v>0</v>
      </c>
      <c r="FT4" s="13">
        <v>0</v>
      </c>
      <c r="FU4" s="13">
        <v>0</v>
      </c>
      <c r="FV4" s="13">
        <v>0</v>
      </c>
      <c r="FW4" s="13">
        <v>0</v>
      </c>
      <c r="FX4" s="13">
        <v>0</v>
      </c>
      <c r="FY4" s="13">
        <v>0</v>
      </c>
      <c r="FZ4" s="13">
        <v>0</v>
      </c>
      <c r="GA4" s="13">
        <v>0</v>
      </c>
      <c r="GB4" s="13">
        <v>0</v>
      </c>
      <c r="GC4" s="13">
        <v>0</v>
      </c>
      <c r="GD4" s="13">
        <v>5</v>
      </c>
      <c r="GE4" s="13">
        <v>1</v>
      </c>
      <c r="GF4" s="13">
        <v>2</v>
      </c>
      <c r="GG4" s="13">
        <v>0</v>
      </c>
      <c r="GH4" s="13">
        <v>3</v>
      </c>
      <c r="GI4" s="13">
        <v>0</v>
      </c>
      <c r="GJ4" s="13">
        <v>0</v>
      </c>
      <c r="GK4" s="13">
        <v>0</v>
      </c>
      <c r="GL4" s="13">
        <v>0</v>
      </c>
      <c r="GM4" s="13">
        <v>0</v>
      </c>
      <c r="GN4" s="13">
        <v>0</v>
      </c>
      <c r="GO4" s="13">
        <v>0</v>
      </c>
      <c r="GP4" s="13">
        <v>0</v>
      </c>
      <c r="GQ4" s="13">
        <v>0</v>
      </c>
      <c r="GR4" s="13">
        <v>0</v>
      </c>
      <c r="GS4" s="13">
        <v>0</v>
      </c>
      <c r="GT4" s="13">
        <v>327</v>
      </c>
      <c r="GU4" s="13">
        <v>327</v>
      </c>
      <c r="GV4" s="13">
        <v>0</v>
      </c>
      <c r="GW4" s="13">
        <v>0</v>
      </c>
      <c r="GX4" s="13">
        <v>0</v>
      </c>
      <c r="GY4" s="13">
        <v>12</v>
      </c>
      <c r="GZ4" s="13">
        <v>0</v>
      </c>
      <c r="HA4" s="13">
        <v>0</v>
      </c>
      <c r="HB4" s="13">
        <v>0</v>
      </c>
      <c r="HC4" s="13">
        <v>0</v>
      </c>
      <c r="HD4" s="13">
        <v>0</v>
      </c>
      <c r="HE4" s="13">
        <v>0</v>
      </c>
      <c r="HF4" s="13">
        <v>0</v>
      </c>
      <c r="HG4" s="13">
        <v>0</v>
      </c>
      <c r="HH4" s="13">
        <v>3</v>
      </c>
      <c r="HI4" s="13" t="s">
        <v>636</v>
      </c>
      <c r="HJ4" s="13" t="s">
        <v>637</v>
      </c>
      <c r="HK4" s="13" t="s">
        <v>637</v>
      </c>
      <c r="HL4" s="72">
        <v>1</v>
      </c>
      <c r="HM4" s="13">
        <v>1</v>
      </c>
      <c r="HN4" s="13">
        <v>1</v>
      </c>
      <c r="HO4" s="13">
        <v>0</v>
      </c>
      <c r="HP4" s="13">
        <v>0</v>
      </c>
      <c r="HQ4" s="13">
        <v>2</v>
      </c>
      <c r="HR4" s="13" t="s">
        <v>684</v>
      </c>
      <c r="HS4" s="13">
        <v>0</v>
      </c>
      <c r="HT4" s="13" t="s">
        <v>685</v>
      </c>
      <c r="HU4" s="13">
        <v>1</v>
      </c>
      <c r="HV4" s="13">
        <v>0</v>
      </c>
      <c r="HW4" s="13">
        <v>1</v>
      </c>
      <c r="HX4" s="13" t="s">
        <v>686</v>
      </c>
      <c r="HY4" s="13" t="s">
        <v>687</v>
      </c>
      <c r="HZ4" s="13">
        <v>0</v>
      </c>
      <c r="IA4" s="13">
        <v>0</v>
      </c>
      <c r="IB4" s="13">
        <v>0</v>
      </c>
      <c r="IC4" s="13">
        <v>1200455</v>
      </c>
      <c r="ID4" s="13">
        <v>496.44</v>
      </c>
      <c r="IE4" s="13">
        <v>1</v>
      </c>
      <c r="IF4" s="13">
        <v>1</v>
      </c>
      <c r="IG4" s="13">
        <v>1</v>
      </c>
      <c r="IH4" s="13">
        <v>0</v>
      </c>
      <c r="II4" s="13">
        <v>1</v>
      </c>
      <c r="IJ4" s="13">
        <v>1</v>
      </c>
      <c r="IK4" s="13">
        <v>1</v>
      </c>
      <c r="IL4" s="13">
        <v>0</v>
      </c>
      <c r="IM4" s="13">
        <v>0</v>
      </c>
      <c r="IN4" s="13">
        <v>100</v>
      </c>
      <c r="IO4" s="13">
        <v>100</v>
      </c>
      <c r="IP4" s="1">
        <v>1257158</v>
      </c>
      <c r="IQ4" s="2">
        <v>496.13113399999997</v>
      </c>
      <c r="IR4" s="1">
        <v>1</v>
      </c>
      <c r="IS4" s="1">
        <v>1</v>
      </c>
      <c r="IT4" s="1">
        <v>1</v>
      </c>
      <c r="IU4" s="1">
        <v>0</v>
      </c>
      <c r="IV4" s="1">
        <v>1</v>
      </c>
      <c r="IW4" s="1">
        <v>1</v>
      </c>
      <c r="IX4" s="1">
        <v>0</v>
      </c>
      <c r="IY4" s="2">
        <v>0</v>
      </c>
      <c r="IZ4" s="2">
        <v>0</v>
      </c>
      <c r="JA4" s="2">
        <v>100</v>
      </c>
      <c r="JB4" s="76">
        <v>99.97870845170543</v>
      </c>
      <c r="JC4" s="48">
        <v>15</v>
      </c>
      <c r="JD4" s="42">
        <f>JC4/IR4</f>
        <v>15</v>
      </c>
      <c r="JE4" s="48">
        <v>1</v>
      </c>
      <c r="JF4" s="48">
        <f>JE4/IR4</f>
        <v>1</v>
      </c>
      <c r="JG4" s="48">
        <v>20</v>
      </c>
      <c r="JH4" s="42">
        <f>JG4/IR4</f>
        <v>20</v>
      </c>
      <c r="JI4" s="42">
        <v>0.3</v>
      </c>
      <c r="JJ4" s="42">
        <f>JI4/IR4</f>
        <v>0.3</v>
      </c>
      <c r="JK4" s="50">
        <f>SUM(JC4,JE4)</f>
        <v>16</v>
      </c>
      <c r="JL4" s="43">
        <v>0</v>
      </c>
      <c r="JM4" s="50">
        <v>-1</v>
      </c>
      <c r="JN4" s="48">
        <f t="shared" ref="JN4:JN18" si="0">IW4/AQ4</f>
        <v>6.25E-2</v>
      </c>
      <c r="JO4" s="46">
        <v>2756</v>
      </c>
      <c r="JP4" s="50">
        <v>-1</v>
      </c>
      <c r="JQ4" s="45">
        <f t="shared" ref="JQ4:JQ18" si="1">IT4/AQ4</f>
        <v>6.25E-2</v>
      </c>
      <c r="JR4" s="35">
        <v>0</v>
      </c>
    </row>
    <row r="5" spans="1:278" ht="89.25" x14ac:dyDescent="0.25">
      <c r="A5" s="63" t="s">
        <v>62</v>
      </c>
      <c r="B5" s="18" t="s">
        <v>63</v>
      </c>
      <c r="C5" s="18" t="s">
        <v>174</v>
      </c>
      <c r="D5" s="18" t="s">
        <v>175</v>
      </c>
      <c r="E5" s="18" t="s">
        <v>158</v>
      </c>
      <c r="F5" s="11">
        <v>15021</v>
      </c>
      <c r="G5" s="18" t="s">
        <v>176</v>
      </c>
      <c r="H5" s="18" t="s">
        <v>177</v>
      </c>
      <c r="I5" s="18" t="s">
        <v>178</v>
      </c>
      <c r="J5" s="18" t="s">
        <v>179</v>
      </c>
      <c r="K5" s="18" t="s">
        <v>180</v>
      </c>
      <c r="L5" s="18" t="s">
        <v>164</v>
      </c>
      <c r="M5" s="18">
        <v>257280118</v>
      </c>
      <c r="N5" s="18" t="s">
        <v>181</v>
      </c>
      <c r="O5" s="18" t="s">
        <v>182</v>
      </c>
      <c r="P5" s="18" t="s">
        <v>183</v>
      </c>
      <c r="Q5" s="18" t="s">
        <v>184</v>
      </c>
      <c r="R5" s="18" t="s">
        <v>164</v>
      </c>
      <c r="S5" s="18"/>
      <c r="T5" s="18"/>
      <c r="U5" s="18" t="s">
        <v>185</v>
      </c>
      <c r="V5" s="18" t="s">
        <v>186</v>
      </c>
      <c r="W5" s="18" t="s">
        <v>187</v>
      </c>
      <c r="X5" s="18" t="s">
        <v>164</v>
      </c>
      <c r="Y5" s="18">
        <v>257280289</v>
      </c>
      <c r="Z5" s="18" t="s">
        <v>188</v>
      </c>
      <c r="AA5" s="18" t="s">
        <v>189</v>
      </c>
      <c r="AB5" s="18" t="s">
        <v>190</v>
      </c>
      <c r="AC5" s="18" t="s">
        <v>164</v>
      </c>
      <c r="AD5" s="18">
        <v>257280287</v>
      </c>
      <c r="AE5" s="18" t="s">
        <v>191</v>
      </c>
      <c r="AF5" s="6" t="s">
        <v>118</v>
      </c>
      <c r="AG5" s="18">
        <v>14</v>
      </c>
      <c r="AH5" s="18">
        <v>0</v>
      </c>
      <c r="AI5" s="12">
        <f t="shared" ref="AI5:AI17" si="2">SUM(AG5:AH5)</f>
        <v>14</v>
      </c>
      <c r="AJ5" s="18">
        <v>0</v>
      </c>
      <c r="AK5" s="12">
        <f t="shared" ref="AK5:AK17" si="3">SUM(AI5:AJ5)</f>
        <v>14</v>
      </c>
      <c r="AL5" s="18">
        <v>9</v>
      </c>
      <c r="AM5" s="18">
        <v>9</v>
      </c>
      <c r="AN5" s="18">
        <v>0</v>
      </c>
      <c r="AO5" s="18">
        <v>0</v>
      </c>
      <c r="AP5" s="12">
        <f t="shared" ref="AP5:AP17" si="4">SUM(AL5,AN5)</f>
        <v>9</v>
      </c>
      <c r="AQ5" s="12">
        <f t="shared" ref="AQ5:AQ17" si="5">SUM(AM5,AO5)</f>
        <v>9</v>
      </c>
      <c r="AR5" s="18">
        <v>0</v>
      </c>
      <c r="AS5" s="18">
        <v>0</v>
      </c>
      <c r="AT5" s="12">
        <f t="shared" ref="AT5:AT17" si="6">SUM(AP5,AR5)</f>
        <v>9</v>
      </c>
      <c r="AU5" s="12">
        <f t="shared" ref="AU5:AU17" si="7">SUM(AQ5,AS5)</f>
        <v>9</v>
      </c>
      <c r="AV5" s="18">
        <v>4</v>
      </c>
      <c r="AW5" s="18">
        <v>3</v>
      </c>
      <c r="AX5" s="18">
        <v>7</v>
      </c>
      <c r="AY5" s="18">
        <v>0</v>
      </c>
      <c r="AZ5" s="12">
        <f t="shared" ref="AZ5:AZ17" si="8">SUM(AV5:AY5)</f>
        <v>14</v>
      </c>
      <c r="BA5" s="18">
        <v>0</v>
      </c>
      <c r="BB5" s="18">
        <v>1</v>
      </c>
      <c r="BC5" s="18">
        <v>0</v>
      </c>
      <c r="BD5" s="18">
        <v>0</v>
      </c>
      <c r="BE5" s="18">
        <v>13</v>
      </c>
      <c r="BF5" s="18">
        <v>0</v>
      </c>
      <c r="BG5" s="18"/>
      <c r="BH5" s="18">
        <v>6</v>
      </c>
      <c r="BI5" s="18">
        <v>0</v>
      </c>
      <c r="BJ5" s="18">
        <v>8</v>
      </c>
      <c r="BK5" s="18">
        <v>0</v>
      </c>
      <c r="BL5" s="18">
        <v>0</v>
      </c>
      <c r="BM5" s="18">
        <v>0</v>
      </c>
      <c r="BN5" s="18">
        <v>1</v>
      </c>
      <c r="BO5" s="18">
        <v>11</v>
      </c>
      <c r="BP5" s="18">
        <v>2</v>
      </c>
      <c r="BQ5" s="18">
        <v>0</v>
      </c>
      <c r="BR5" s="18">
        <v>0</v>
      </c>
      <c r="BS5" s="18">
        <v>0</v>
      </c>
      <c r="BT5" s="18">
        <v>0</v>
      </c>
      <c r="BU5" s="18">
        <v>5</v>
      </c>
      <c r="BV5" s="18">
        <v>1</v>
      </c>
      <c r="BW5" s="18">
        <v>0</v>
      </c>
      <c r="BX5" s="18">
        <v>0</v>
      </c>
      <c r="BY5" s="18">
        <v>0</v>
      </c>
      <c r="BZ5" s="18">
        <v>1</v>
      </c>
      <c r="CA5" s="18">
        <v>0</v>
      </c>
      <c r="CB5" s="18">
        <v>0</v>
      </c>
      <c r="CC5" s="18">
        <v>1</v>
      </c>
      <c r="CD5" s="18">
        <v>0</v>
      </c>
      <c r="CE5" s="18">
        <v>1</v>
      </c>
      <c r="CF5" s="18">
        <v>1</v>
      </c>
      <c r="CG5" s="18">
        <v>2</v>
      </c>
      <c r="CH5" s="18">
        <v>0.1</v>
      </c>
      <c r="CI5" s="18">
        <v>0.1</v>
      </c>
      <c r="CJ5" s="18">
        <v>2</v>
      </c>
      <c r="CK5" s="18">
        <v>1</v>
      </c>
      <c r="CL5" s="18">
        <v>0.6</v>
      </c>
      <c r="CM5" s="18">
        <v>0.2</v>
      </c>
      <c r="CN5" s="18">
        <v>0</v>
      </c>
      <c r="CO5" s="18">
        <v>0</v>
      </c>
      <c r="CP5" s="18">
        <v>0</v>
      </c>
      <c r="CQ5" s="18">
        <v>0</v>
      </c>
      <c r="CR5" s="18">
        <v>0</v>
      </c>
      <c r="CS5" s="18">
        <v>1</v>
      </c>
      <c r="CT5" s="18">
        <v>0</v>
      </c>
      <c r="CU5" s="18">
        <v>0</v>
      </c>
      <c r="CV5" s="18">
        <v>0</v>
      </c>
      <c r="CW5" s="18">
        <v>0</v>
      </c>
      <c r="CX5" s="18">
        <v>0</v>
      </c>
      <c r="CY5" s="18">
        <v>0</v>
      </c>
      <c r="CZ5" s="18">
        <v>1</v>
      </c>
      <c r="DA5" s="18">
        <v>0</v>
      </c>
      <c r="DB5" s="18">
        <v>0</v>
      </c>
      <c r="DC5" s="12">
        <f t="shared" ref="DC5:DC17" si="9">SUM(CF5:CN5,CP5:CQ5,CS5,CZ5)</f>
        <v>9</v>
      </c>
      <c r="DD5" s="12">
        <f t="shared" ref="DD5:DD17" si="10">SUM(CT5:CU5,DA5)</f>
        <v>0</v>
      </c>
      <c r="DE5" s="12">
        <f t="shared" ref="DE5:DE17" si="11">SUM(DC5:DD5)</f>
        <v>9</v>
      </c>
      <c r="DF5" s="12">
        <f t="shared" ref="DF5:DF17" si="12">SUM(CW5:CX5,DB5,DC5:DD5)</f>
        <v>9</v>
      </c>
      <c r="DG5" s="18">
        <v>0</v>
      </c>
      <c r="DH5" s="18">
        <v>0</v>
      </c>
      <c r="DI5" s="18">
        <v>2</v>
      </c>
      <c r="DJ5" s="18" t="s">
        <v>447</v>
      </c>
      <c r="DK5" s="18">
        <v>0</v>
      </c>
      <c r="DL5" s="18">
        <v>0</v>
      </c>
      <c r="DM5" s="18">
        <v>0</v>
      </c>
      <c r="DN5" s="18">
        <v>0</v>
      </c>
      <c r="DO5" s="18">
        <v>0</v>
      </c>
      <c r="DP5" s="18">
        <v>0</v>
      </c>
      <c r="DQ5" s="18">
        <v>0</v>
      </c>
      <c r="DR5" s="18">
        <v>0</v>
      </c>
      <c r="DS5" s="18">
        <v>420</v>
      </c>
      <c r="DT5" s="18" t="s">
        <v>448</v>
      </c>
      <c r="DU5" s="73">
        <v>80</v>
      </c>
      <c r="DV5" s="18" t="s">
        <v>449</v>
      </c>
      <c r="DW5" s="18">
        <v>0</v>
      </c>
      <c r="DX5" s="18">
        <v>0</v>
      </c>
      <c r="DY5" s="18">
        <v>120</v>
      </c>
      <c r="DZ5" s="18">
        <v>62</v>
      </c>
      <c r="EA5" s="18" t="s">
        <v>450</v>
      </c>
      <c r="EB5" s="18">
        <v>1</v>
      </c>
      <c r="EC5" s="18">
        <v>14</v>
      </c>
      <c r="ED5" s="18" t="s">
        <v>532</v>
      </c>
      <c r="EE5" s="18">
        <v>0</v>
      </c>
      <c r="EF5" s="18">
        <v>0</v>
      </c>
      <c r="EG5" s="18">
        <v>0</v>
      </c>
      <c r="EH5" s="18">
        <v>0</v>
      </c>
      <c r="EI5" s="18">
        <v>0</v>
      </c>
      <c r="EJ5" s="18">
        <v>0</v>
      </c>
      <c r="EK5" s="18">
        <v>1</v>
      </c>
      <c r="EL5" s="18" t="s">
        <v>533</v>
      </c>
      <c r="EM5" s="18" t="s">
        <v>534</v>
      </c>
      <c r="EN5" s="18">
        <v>0</v>
      </c>
      <c r="EO5" s="18">
        <v>0</v>
      </c>
      <c r="EP5" s="18">
        <v>0</v>
      </c>
      <c r="EQ5" s="18">
        <v>5</v>
      </c>
      <c r="ER5" s="18">
        <v>0</v>
      </c>
      <c r="ES5" s="18">
        <v>0</v>
      </c>
      <c r="ET5" s="18">
        <v>1</v>
      </c>
      <c r="EU5" s="18">
        <v>1</v>
      </c>
      <c r="EV5" s="18">
        <v>0</v>
      </c>
      <c r="EW5" s="18">
        <v>0</v>
      </c>
      <c r="EX5" s="18">
        <v>0</v>
      </c>
      <c r="EY5" s="18">
        <v>0</v>
      </c>
      <c r="EZ5" s="18">
        <v>0</v>
      </c>
      <c r="FA5" s="18">
        <v>0</v>
      </c>
      <c r="FB5" s="18">
        <v>0</v>
      </c>
      <c r="FC5" s="18">
        <v>0</v>
      </c>
      <c r="FD5" s="18">
        <v>1</v>
      </c>
      <c r="FE5" s="18">
        <v>0</v>
      </c>
      <c r="FF5" s="18">
        <v>0</v>
      </c>
      <c r="FG5" s="18">
        <v>0</v>
      </c>
      <c r="FH5" s="12">
        <f t="shared" ref="FH5:FH17" si="13">SUM(FF5:FG5)</f>
        <v>0</v>
      </c>
      <c r="FI5" s="18">
        <v>0</v>
      </c>
      <c r="FJ5" s="18">
        <v>0</v>
      </c>
      <c r="FK5" s="12">
        <f t="shared" ref="FK5:FK17" si="14">SUM(FI5:FJ5)</f>
        <v>0</v>
      </c>
      <c r="FL5" s="18">
        <v>0</v>
      </c>
      <c r="FM5" s="18">
        <v>0</v>
      </c>
      <c r="FN5" s="18">
        <v>0</v>
      </c>
      <c r="FO5" s="18">
        <v>5</v>
      </c>
      <c r="FP5" s="12">
        <f t="shared" ref="FP5:FP17" si="15">SUM(FN5:FO5)</f>
        <v>5</v>
      </c>
      <c r="FQ5" s="18">
        <v>0</v>
      </c>
      <c r="FR5" s="18">
        <v>0</v>
      </c>
      <c r="FS5" s="18">
        <v>0</v>
      </c>
      <c r="FT5" s="18">
        <v>0</v>
      </c>
      <c r="FU5" s="18">
        <v>2</v>
      </c>
      <c r="FV5" s="18">
        <v>0</v>
      </c>
      <c r="FW5" s="18">
        <v>46</v>
      </c>
      <c r="FX5" s="18">
        <v>119</v>
      </c>
      <c r="FY5" s="18">
        <v>0</v>
      </c>
      <c r="FZ5" s="18">
        <v>0</v>
      </c>
      <c r="GA5" s="18">
        <v>63</v>
      </c>
      <c r="GB5" s="18">
        <v>55</v>
      </c>
      <c r="GC5" s="18">
        <v>0</v>
      </c>
      <c r="GD5" s="18">
        <v>1</v>
      </c>
      <c r="GE5" s="18">
        <v>0</v>
      </c>
      <c r="GF5" s="18">
        <v>0</v>
      </c>
      <c r="GG5" s="18">
        <v>0</v>
      </c>
      <c r="GH5" s="18">
        <v>0</v>
      </c>
      <c r="GI5" s="18">
        <v>0</v>
      </c>
      <c r="GJ5" s="18">
        <v>0</v>
      </c>
      <c r="GK5" s="18">
        <v>0</v>
      </c>
      <c r="GL5" s="18">
        <v>0</v>
      </c>
      <c r="GM5" s="18">
        <v>0</v>
      </c>
      <c r="GN5" s="18">
        <v>0</v>
      </c>
      <c r="GO5" s="18">
        <v>0</v>
      </c>
      <c r="GP5" s="18">
        <v>0</v>
      </c>
      <c r="GQ5" s="18">
        <v>0</v>
      </c>
      <c r="GR5" s="18">
        <v>0</v>
      </c>
      <c r="GS5" s="18">
        <v>0</v>
      </c>
      <c r="GT5" s="18">
        <v>24</v>
      </c>
      <c r="GU5" s="18">
        <v>24</v>
      </c>
      <c r="GV5" s="18">
        <v>0</v>
      </c>
      <c r="GW5" s="18">
        <v>0</v>
      </c>
      <c r="GX5" s="18">
        <v>0</v>
      </c>
      <c r="GY5" s="18">
        <v>0</v>
      </c>
      <c r="GZ5" s="18">
        <v>0</v>
      </c>
      <c r="HA5" s="18">
        <v>0</v>
      </c>
      <c r="HB5" s="18">
        <v>0</v>
      </c>
      <c r="HC5" s="18">
        <v>0</v>
      </c>
      <c r="HD5" s="18">
        <v>0</v>
      </c>
      <c r="HE5" s="18">
        <v>0</v>
      </c>
      <c r="HF5" s="18">
        <v>0</v>
      </c>
      <c r="HG5" s="18">
        <v>0</v>
      </c>
      <c r="HH5" s="18">
        <v>2</v>
      </c>
      <c r="HI5" s="18" t="s">
        <v>638</v>
      </c>
      <c r="HJ5" s="18">
        <v>0</v>
      </c>
      <c r="HK5" s="18">
        <v>0</v>
      </c>
      <c r="HL5" s="18">
        <v>1</v>
      </c>
      <c r="HM5" s="18">
        <v>1</v>
      </c>
      <c r="HN5" s="18">
        <v>1</v>
      </c>
      <c r="HO5" s="18">
        <v>0</v>
      </c>
      <c r="HP5" s="18">
        <v>0</v>
      </c>
      <c r="HQ5" s="18">
        <v>2</v>
      </c>
      <c r="HR5" s="18">
        <v>0</v>
      </c>
      <c r="HS5" s="18">
        <v>0</v>
      </c>
      <c r="HT5" s="18" t="s">
        <v>688</v>
      </c>
      <c r="HU5" s="18">
        <v>2</v>
      </c>
      <c r="HV5" s="18">
        <v>0</v>
      </c>
      <c r="HW5" s="18">
        <v>1</v>
      </c>
      <c r="HX5" s="18" t="s">
        <v>689</v>
      </c>
      <c r="HY5" s="18" t="s">
        <v>690</v>
      </c>
      <c r="HZ5" s="18">
        <v>0</v>
      </c>
      <c r="IA5" s="18">
        <v>0</v>
      </c>
      <c r="IB5" s="18">
        <v>0</v>
      </c>
      <c r="IC5" s="18"/>
      <c r="ID5" s="18"/>
      <c r="IE5" s="18"/>
      <c r="IF5" s="18"/>
      <c r="IG5" s="18"/>
      <c r="IH5" s="18"/>
      <c r="II5" s="18"/>
      <c r="IJ5" s="18"/>
      <c r="IK5" s="18"/>
      <c r="IL5" s="18"/>
      <c r="IM5" s="18"/>
      <c r="IN5" s="18"/>
      <c r="IO5" s="18"/>
      <c r="IP5" s="1">
        <v>1264978</v>
      </c>
      <c r="IQ5" s="2">
        <v>11015.307855999999</v>
      </c>
      <c r="IR5" s="1">
        <v>26</v>
      </c>
      <c r="IS5" s="1">
        <v>56</v>
      </c>
      <c r="IT5" s="1">
        <v>1145</v>
      </c>
      <c r="IU5" s="77">
        <v>205</v>
      </c>
      <c r="IV5" s="77">
        <v>665</v>
      </c>
      <c r="IW5" s="77">
        <v>870</v>
      </c>
      <c r="IX5" s="1">
        <v>0</v>
      </c>
      <c r="IY5" s="2">
        <f>IU5/IT5*100</f>
        <v>17.903930131004365</v>
      </c>
      <c r="IZ5" s="78">
        <v>15.403790090857722</v>
      </c>
      <c r="JA5" s="2">
        <f>IW5/IT5*100</f>
        <v>75.982532751091696</v>
      </c>
      <c r="JB5" s="78">
        <v>82.229889699053629</v>
      </c>
      <c r="JC5" s="42">
        <v>42.339999999999996</v>
      </c>
      <c r="JD5" s="42">
        <f t="shared" ref="JD5:JD18" si="16">JC5/IR5</f>
        <v>1.6284615384615384</v>
      </c>
      <c r="JE5" s="42">
        <v>27.7</v>
      </c>
      <c r="JF5" s="42">
        <f t="shared" ref="JF5:JF18" si="17">JE5/IR5</f>
        <v>1.0653846153846154</v>
      </c>
      <c r="JG5" s="42">
        <v>71.540000000000006</v>
      </c>
      <c r="JH5" s="42">
        <f t="shared" ref="JH5:JH18" si="18">JG5/IR5</f>
        <v>2.7515384615384617</v>
      </c>
      <c r="JI5" s="42">
        <v>15.61</v>
      </c>
      <c r="JJ5" s="42">
        <f t="shared" ref="JJ5:JJ18" si="19">JI5/IR5</f>
        <v>0.60038461538461541</v>
      </c>
      <c r="JK5" s="40">
        <f t="shared" ref="JK5:JK17" si="20">SUM(JC5,JE5)</f>
        <v>70.039999999999992</v>
      </c>
      <c r="JL5" s="38">
        <v>2</v>
      </c>
      <c r="JM5" s="40">
        <f>JK5/CJ5</f>
        <v>35.019999999999996</v>
      </c>
      <c r="JN5" s="48">
        <f t="shared" si="0"/>
        <v>96.666666666666671</v>
      </c>
      <c r="JO5" s="52">
        <v>880</v>
      </c>
      <c r="JP5" s="26">
        <f t="shared" ref="JP5:JP18" si="21">JO5/JL5</f>
        <v>440</v>
      </c>
      <c r="JQ5" s="45">
        <f t="shared" si="1"/>
        <v>127.22222222222223</v>
      </c>
      <c r="JR5" s="35">
        <v>0</v>
      </c>
    </row>
    <row r="6" spans="1:278" ht="191.25" x14ac:dyDescent="0.25">
      <c r="A6" s="63" t="s">
        <v>64</v>
      </c>
      <c r="B6" s="18" t="s">
        <v>65</v>
      </c>
      <c r="C6" s="18" t="s">
        <v>192</v>
      </c>
      <c r="D6" s="18" t="s">
        <v>193</v>
      </c>
      <c r="E6" s="18" t="s">
        <v>194</v>
      </c>
      <c r="F6" s="11">
        <v>37076</v>
      </c>
      <c r="G6" s="18" t="s">
        <v>195</v>
      </c>
      <c r="H6" s="18" t="s">
        <v>196</v>
      </c>
      <c r="I6" s="18" t="s">
        <v>197</v>
      </c>
      <c r="J6" s="18" t="s">
        <v>198</v>
      </c>
      <c r="K6" s="18" t="s">
        <v>199</v>
      </c>
      <c r="L6" s="18" t="s">
        <v>200</v>
      </c>
      <c r="M6" s="18">
        <v>386720201</v>
      </c>
      <c r="N6" s="18" t="s">
        <v>201</v>
      </c>
      <c r="O6" s="18" t="s">
        <v>202</v>
      </c>
      <c r="P6" s="18" t="s">
        <v>203</v>
      </c>
      <c r="Q6" s="18" t="s">
        <v>204</v>
      </c>
      <c r="R6" s="18" t="s">
        <v>164</v>
      </c>
      <c r="S6" s="18">
        <v>386720210</v>
      </c>
      <c r="T6" s="18" t="s">
        <v>205</v>
      </c>
      <c r="U6" s="18"/>
      <c r="V6" s="18"/>
      <c r="W6" s="18"/>
      <c r="X6" s="18"/>
      <c r="Y6" s="18"/>
      <c r="Z6" s="18"/>
      <c r="AA6" s="18" t="s">
        <v>203</v>
      </c>
      <c r="AB6" s="18" t="s">
        <v>204</v>
      </c>
      <c r="AC6" s="18" t="s">
        <v>164</v>
      </c>
      <c r="AD6" s="18">
        <v>386720210</v>
      </c>
      <c r="AE6" s="18" t="s">
        <v>205</v>
      </c>
      <c r="AF6" s="17" t="s">
        <v>117</v>
      </c>
      <c r="AG6" s="11">
        <v>8</v>
      </c>
      <c r="AH6" s="11">
        <v>3</v>
      </c>
      <c r="AI6" s="12">
        <f t="shared" si="2"/>
        <v>11</v>
      </c>
      <c r="AJ6" s="18">
        <v>0</v>
      </c>
      <c r="AK6" s="12">
        <f t="shared" si="3"/>
        <v>11</v>
      </c>
      <c r="AL6" s="18">
        <v>11</v>
      </c>
      <c r="AM6" s="17">
        <v>7.75</v>
      </c>
      <c r="AN6" s="18">
        <v>0</v>
      </c>
      <c r="AO6" s="11">
        <v>3</v>
      </c>
      <c r="AP6" s="12">
        <f t="shared" si="4"/>
        <v>11</v>
      </c>
      <c r="AQ6" s="15">
        <f t="shared" si="5"/>
        <v>10.75</v>
      </c>
      <c r="AR6" s="18">
        <v>0</v>
      </c>
      <c r="AS6" s="18">
        <v>0</v>
      </c>
      <c r="AT6" s="12">
        <f t="shared" si="6"/>
        <v>11</v>
      </c>
      <c r="AU6" s="12">
        <f t="shared" si="7"/>
        <v>10.75</v>
      </c>
      <c r="AV6" s="18">
        <v>0</v>
      </c>
      <c r="AW6" s="18">
        <v>3</v>
      </c>
      <c r="AX6" s="18">
        <v>0</v>
      </c>
      <c r="AY6" s="18">
        <v>8</v>
      </c>
      <c r="AZ6" s="12">
        <f t="shared" si="8"/>
        <v>11</v>
      </c>
      <c r="BA6" s="18">
        <v>0</v>
      </c>
      <c r="BB6" s="18">
        <v>1</v>
      </c>
      <c r="BC6" s="18">
        <v>0</v>
      </c>
      <c r="BD6" s="18">
        <v>0</v>
      </c>
      <c r="BE6" s="18">
        <v>10</v>
      </c>
      <c r="BF6" s="18">
        <v>0</v>
      </c>
      <c r="BG6" s="18"/>
      <c r="BH6" s="18">
        <v>6</v>
      </c>
      <c r="BI6" s="18">
        <v>0</v>
      </c>
      <c r="BJ6" s="18">
        <v>5</v>
      </c>
      <c r="BK6" s="18">
        <v>0</v>
      </c>
      <c r="BL6" s="18">
        <v>0</v>
      </c>
      <c r="BM6" s="18">
        <v>0</v>
      </c>
      <c r="BN6" s="18">
        <v>0</v>
      </c>
      <c r="BO6" s="18">
        <v>8</v>
      </c>
      <c r="BP6" s="18">
        <v>2</v>
      </c>
      <c r="BQ6" s="18">
        <v>1</v>
      </c>
      <c r="BR6" s="18">
        <v>0</v>
      </c>
      <c r="BS6" s="18">
        <v>1</v>
      </c>
      <c r="BT6" s="18">
        <v>0</v>
      </c>
      <c r="BU6" s="18">
        <v>1</v>
      </c>
      <c r="BV6" s="18">
        <v>1</v>
      </c>
      <c r="BW6" s="18">
        <v>0</v>
      </c>
      <c r="BX6" s="18">
        <v>1</v>
      </c>
      <c r="BY6" s="18">
        <v>1</v>
      </c>
      <c r="BZ6" s="18">
        <v>1</v>
      </c>
      <c r="CA6" s="18">
        <v>1</v>
      </c>
      <c r="CB6" s="18">
        <v>2.2999999999999998</v>
      </c>
      <c r="CC6" s="18">
        <v>1</v>
      </c>
      <c r="CD6" s="18">
        <v>1</v>
      </c>
      <c r="CE6" s="18">
        <v>1</v>
      </c>
      <c r="CF6" s="18">
        <v>0.4</v>
      </c>
      <c r="CG6" s="18">
        <v>0.7</v>
      </c>
      <c r="CH6" s="18">
        <v>0.05</v>
      </c>
      <c r="CI6" s="18">
        <v>0.05</v>
      </c>
      <c r="CJ6" s="18">
        <v>2.1</v>
      </c>
      <c r="CK6" s="18">
        <v>1.95</v>
      </c>
      <c r="CL6" s="18">
        <v>0.34499999999999997</v>
      </c>
      <c r="CM6" s="18">
        <v>0.05</v>
      </c>
      <c r="CN6" s="18">
        <v>0.2</v>
      </c>
      <c r="CO6" s="18" t="s">
        <v>66</v>
      </c>
      <c r="CP6" s="18">
        <v>5.0000000000000001E-3</v>
      </c>
      <c r="CQ6" s="18">
        <v>0.5</v>
      </c>
      <c r="CR6" s="18" t="s">
        <v>67</v>
      </c>
      <c r="CS6" s="18">
        <v>0.3</v>
      </c>
      <c r="CT6" s="18">
        <v>2.2999999999999998</v>
      </c>
      <c r="CU6" s="18">
        <v>0.2</v>
      </c>
      <c r="CV6" s="18" t="s">
        <v>68</v>
      </c>
      <c r="CW6" s="18">
        <v>0</v>
      </c>
      <c r="CX6" s="18">
        <v>0</v>
      </c>
      <c r="CY6" s="18">
        <v>0</v>
      </c>
      <c r="CZ6" s="18">
        <v>2</v>
      </c>
      <c r="DA6" s="18">
        <v>0.5</v>
      </c>
      <c r="DB6" s="18">
        <v>0</v>
      </c>
      <c r="DC6" s="15">
        <f t="shared" si="9"/>
        <v>8.6499999999999986</v>
      </c>
      <c r="DD6" s="12">
        <f t="shared" si="10"/>
        <v>3</v>
      </c>
      <c r="DE6" s="15">
        <f t="shared" si="11"/>
        <v>11.649999999999999</v>
      </c>
      <c r="DF6" s="15">
        <f t="shared" si="12"/>
        <v>11.649999999999999</v>
      </c>
      <c r="DG6" s="18">
        <v>6</v>
      </c>
      <c r="DH6" s="18" t="s">
        <v>451</v>
      </c>
      <c r="DI6" s="18">
        <v>4</v>
      </c>
      <c r="DJ6" s="18" t="s">
        <v>452</v>
      </c>
      <c r="DK6" s="18">
        <v>0</v>
      </c>
      <c r="DL6" s="18">
        <v>0</v>
      </c>
      <c r="DM6" s="18">
        <v>1</v>
      </c>
      <c r="DN6" s="18" t="s">
        <v>453</v>
      </c>
      <c r="DO6" s="18">
        <v>1</v>
      </c>
      <c r="DP6" s="18" t="s">
        <v>454</v>
      </c>
      <c r="DQ6" s="18">
        <v>10</v>
      </c>
      <c r="DR6" s="18" t="s">
        <v>455</v>
      </c>
      <c r="DS6" s="18">
        <v>500</v>
      </c>
      <c r="DT6" s="18" t="s">
        <v>456</v>
      </c>
      <c r="DU6" s="73">
        <v>120</v>
      </c>
      <c r="DV6" s="18" t="s">
        <v>457</v>
      </c>
      <c r="DW6" s="18">
        <v>12</v>
      </c>
      <c r="DX6" s="18" t="s">
        <v>458</v>
      </c>
      <c r="DY6" s="18">
        <v>300</v>
      </c>
      <c r="DZ6" s="18">
        <v>1</v>
      </c>
      <c r="EA6" s="18" t="s">
        <v>459</v>
      </c>
      <c r="EB6" s="18">
        <v>1</v>
      </c>
      <c r="EC6" s="18">
        <v>17</v>
      </c>
      <c r="ED6" s="18" t="s">
        <v>535</v>
      </c>
      <c r="EE6" s="18">
        <v>0</v>
      </c>
      <c r="EF6" s="18">
        <v>0</v>
      </c>
      <c r="EG6" s="18">
        <v>1</v>
      </c>
      <c r="EH6" s="18">
        <v>0</v>
      </c>
      <c r="EI6" s="18">
        <v>0</v>
      </c>
      <c r="EJ6" s="18">
        <v>0</v>
      </c>
      <c r="EK6" s="18">
        <v>1</v>
      </c>
      <c r="EL6" s="18" t="s">
        <v>536</v>
      </c>
      <c r="EM6" s="18" t="s">
        <v>537</v>
      </c>
      <c r="EN6" s="18">
        <v>2</v>
      </c>
      <c r="EO6" s="18">
        <v>1</v>
      </c>
      <c r="EP6" s="18" t="s">
        <v>565</v>
      </c>
      <c r="EQ6" s="18">
        <v>14</v>
      </c>
      <c r="ER6" s="18">
        <v>1</v>
      </c>
      <c r="ES6" s="18">
        <v>2</v>
      </c>
      <c r="ET6" s="18">
        <v>5</v>
      </c>
      <c r="EU6" s="18">
        <v>5</v>
      </c>
      <c r="EV6" s="18">
        <v>1</v>
      </c>
      <c r="EW6" s="18">
        <v>5</v>
      </c>
      <c r="EX6" s="18">
        <v>1</v>
      </c>
      <c r="EY6" s="18">
        <v>1</v>
      </c>
      <c r="EZ6" s="18">
        <v>0</v>
      </c>
      <c r="FA6" s="18">
        <v>0</v>
      </c>
      <c r="FB6" s="18">
        <v>0</v>
      </c>
      <c r="FC6" s="18">
        <v>0</v>
      </c>
      <c r="FD6" s="18">
        <v>0</v>
      </c>
      <c r="FE6" s="18">
        <v>0</v>
      </c>
      <c r="FF6" s="18">
        <v>1</v>
      </c>
      <c r="FG6" s="18">
        <v>0</v>
      </c>
      <c r="FH6" s="12">
        <f t="shared" si="13"/>
        <v>1</v>
      </c>
      <c r="FI6" s="18">
        <v>0</v>
      </c>
      <c r="FJ6" s="18">
        <v>0</v>
      </c>
      <c r="FK6" s="12">
        <f t="shared" si="14"/>
        <v>0</v>
      </c>
      <c r="FL6" s="18">
        <v>0</v>
      </c>
      <c r="FM6" s="18">
        <v>0</v>
      </c>
      <c r="FN6" s="18">
        <v>0</v>
      </c>
      <c r="FO6" s="18">
        <v>3</v>
      </c>
      <c r="FP6" s="12">
        <f t="shared" si="15"/>
        <v>3</v>
      </c>
      <c r="FQ6" s="18">
        <v>1</v>
      </c>
      <c r="FR6" s="18">
        <v>1</v>
      </c>
      <c r="FS6" s="18">
        <v>38</v>
      </c>
      <c r="FT6" s="18">
        <v>69</v>
      </c>
      <c r="FU6" s="18">
        <v>0</v>
      </c>
      <c r="FV6" s="18">
        <v>0</v>
      </c>
      <c r="FW6" s="18">
        <v>59</v>
      </c>
      <c r="FX6" s="18">
        <v>57</v>
      </c>
      <c r="FY6" s="18">
        <v>13</v>
      </c>
      <c r="FZ6" s="18">
        <v>63</v>
      </c>
      <c r="GA6" s="18">
        <v>132</v>
      </c>
      <c r="GB6" s="18">
        <v>114</v>
      </c>
      <c r="GC6" s="18">
        <v>1</v>
      </c>
      <c r="GD6" s="18">
        <v>2</v>
      </c>
      <c r="GE6" s="18">
        <v>1</v>
      </c>
      <c r="GF6" s="18">
        <v>1</v>
      </c>
      <c r="GG6" s="18">
        <v>0</v>
      </c>
      <c r="GH6" s="18">
        <v>0</v>
      </c>
      <c r="GI6" s="18">
        <v>0</v>
      </c>
      <c r="GJ6" s="18">
        <v>0</v>
      </c>
      <c r="GK6" s="18">
        <v>0</v>
      </c>
      <c r="GL6" s="18">
        <v>0</v>
      </c>
      <c r="GM6" s="18">
        <v>0</v>
      </c>
      <c r="GN6" s="18">
        <v>0</v>
      </c>
      <c r="GO6" s="18">
        <v>0</v>
      </c>
      <c r="GP6" s="18">
        <v>0</v>
      </c>
      <c r="GQ6" s="18">
        <v>0</v>
      </c>
      <c r="GR6" s="18">
        <v>0</v>
      </c>
      <c r="GS6" s="18">
        <v>0</v>
      </c>
      <c r="GT6" s="18">
        <v>1</v>
      </c>
      <c r="GU6" s="18">
        <v>1</v>
      </c>
      <c r="GV6" s="18">
        <v>0</v>
      </c>
      <c r="GW6" s="18">
        <v>0</v>
      </c>
      <c r="GX6" s="18">
        <v>0</v>
      </c>
      <c r="GY6" s="18">
        <v>0</v>
      </c>
      <c r="GZ6" s="18">
        <v>0</v>
      </c>
      <c r="HA6" s="18">
        <v>0</v>
      </c>
      <c r="HB6" s="18">
        <v>0</v>
      </c>
      <c r="HC6" s="18">
        <v>0</v>
      </c>
      <c r="HD6" s="18">
        <v>16</v>
      </c>
      <c r="HE6" s="18">
        <v>7</v>
      </c>
      <c r="HF6" s="18">
        <v>5</v>
      </c>
      <c r="HG6" s="18">
        <v>0</v>
      </c>
      <c r="HH6" s="18">
        <v>2</v>
      </c>
      <c r="HI6" s="18" t="s">
        <v>639</v>
      </c>
      <c r="HJ6" s="18" t="s">
        <v>640</v>
      </c>
      <c r="HK6" s="18" t="s">
        <v>641</v>
      </c>
      <c r="HL6" s="18">
        <v>1</v>
      </c>
      <c r="HM6" s="18">
        <v>1</v>
      </c>
      <c r="HN6" s="18">
        <v>1</v>
      </c>
      <c r="HO6" s="18"/>
      <c r="HP6" s="18">
        <v>0</v>
      </c>
      <c r="HQ6" s="18">
        <v>1</v>
      </c>
      <c r="HR6" s="18" t="s">
        <v>691</v>
      </c>
      <c r="HS6" s="18" t="s">
        <v>692</v>
      </c>
      <c r="HT6" s="18" t="s">
        <v>693</v>
      </c>
      <c r="HU6" s="18">
        <v>1</v>
      </c>
      <c r="HV6" s="18" t="s">
        <v>694</v>
      </c>
      <c r="HW6" s="18">
        <v>0</v>
      </c>
      <c r="HX6" s="18">
        <v>0</v>
      </c>
      <c r="HY6" s="18" t="s">
        <v>695</v>
      </c>
      <c r="HZ6" s="18">
        <v>1</v>
      </c>
      <c r="IA6" s="18">
        <v>0</v>
      </c>
      <c r="IB6" s="18" t="s">
        <v>696</v>
      </c>
      <c r="IC6" s="18">
        <v>639099</v>
      </c>
      <c r="ID6" s="18">
        <v>10056.89</v>
      </c>
      <c r="IE6" s="18">
        <v>17</v>
      </c>
      <c r="IF6" s="18">
        <v>37</v>
      </c>
      <c r="IG6" s="18">
        <v>623</v>
      </c>
      <c r="IH6" s="18">
        <v>230</v>
      </c>
      <c r="II6" s="18">
        <v>275</v>
      </c>
      <c r="IJ6" s="18">
        <v>505</v>
      </c>
      <c r="IK6" s="18"/>
      <c r="IL6" s="18">
        <v>37</v>
      </c>
      <c r="IM6" s="18"/>
      <c r="IN6" s="18">
        <v>81</v>
      </c>
      <c r="IO6" s="18"/>
      <c r="IP6" s="1">
        <v>638706</v>
      </c>
      <c r="IQ6" s="2">
        <v>10056.886968000001</v>
      </c>
      <c r="IR6" s="1">
        <v>17</v>
      </c>
      <c r="IS6" s="1">
        <v>38</v>
      </c>
      <c r="IT6" s="1">
        <v>623</v>
      </c>
      <c r="IU6" s="77">
        <v>216</v>
      </c>
      <c r="IV6" s="77">
        <v>278</v>
      </c>
      <c r="IW6" s="77">
        <v>494</v>
      </c>
      <c r="IX6" s="1">
        <v>15</v>
      </c>
      <c r="IY6" s="2">
        <f>IU6/IT6*100</f>
        <v>34.670947030497587</v>
      </c>
      <c r="IZ6" s="78">
        <v>32.378499533316017</v>
      </c>
      <c r="JA6" s="2">
        <f t="shared" ref="JA6:JA17" si="22">IW6/IT6*100</f>
        <v>79.293739967897267</v>
      </c>
      <c r="JB6" s="78">
        <v>86.270446586568454</v>
      </c>
      <c r="JC6" s="42">
        <v>41.85</v>
      </c>
      <c r="JD6" s="42">
        <f t="shared" si="16"/>
        <v>2.4617647058823531</v>
      </c>
      <c r="JE6" s="42">
        <v>21.5</v>
      </c>
      <c r="JF6" s="42">
        <f t="shared" si="17"/>
        <v>1.2647058823529411</v>
      </c>
      <c r="JG6" s="42">
        <v>64.350000000000009</v>
      </c>
      <c r="JH6" s="42">
        <f t="shared" si="18"/>
        <v>3.7852941176470591</v>
      </c>
      <c r="JI6" s="42">
        <v>11.849999999999998</v>
      </c>
      <c r="JJ6" s="42">
        <f t="shared" si="19"/>
        <v>0.69705882352941162</v>
      </c>
      <c r="JK6" s="40">
        <f t="shared" si="20"/>
        <v>63.35</v>
      </c>
      <c r="JL6" s="38">
        <v>2.1</v>
      </c>
      <c r="JM6" s="40">
        <f t="shared" ref="JM6:JM17" si="23">JK6/JL6</f>
        <v>30.166666666666664</v>
      </c>
      <c r="JN6" s="48">
        <f t="shared" si="0"/>
        <v>45.953488372093027</v>
      </c>
      <c r="JO6" s="52">
        <v>953</v>
      </c>
      <c r="JP6" s="26">
        <f t="shared" si="21"/>
        <v>453.8095238095238</v>
      </c>
      <c r="JQ6" s="45">
        <f t="shared" si="1"/>
        <v>57.953488372093027</v>
      </c>
      <c r="JR6" s="35">
        <v>0</v>
      </c>
    </row>
    <row r="7" spans="1:278" ht="89.25" x14ac:dyDescent="0.25">
      <c r="A7" s="63" t="s">
        <v>69</v>
      </c>
      <c r="B7" s="18" t="s">
        <v>70</v>
      </c>
      <c r="C7" s="18" t="s">
        <v>206</v>
      </c>
      <c r="D7" s="18" t="s">
        <v>207</v>
      </c>
      <c r="E7" s="18" t="s">
        <v>208</v>
      </c>
      <c r="F7" s="11">
        <v>30613</v>
      </c>
      <c r="G7" s="18" t="s">
        <v>209</v>
      </c>
      <c r="H7" s="18" t="s">
        <v>210</v>
      </c>
      <c r="I7" s="18" t="s">
        <v>178</v>
      </c>
      <c r="J7" s="18" t="s">
        <v>211</v>
      </c>
      <c r="K7" s="18" t="s">
        <v>212</v>
      </c>
      <c r="L7" s="18" t="s">
        <v>169</v>
      </c>
      <c r="M7" s="18">
        <v>377195418</v>
      </c>
      <c r="N7" s="18" t="s">
        <v>213</v>
      </c>
      <c r="O7" s="18" t="s">
        <v>202</v>
      </c>
      <c r="P7" s="18" t="s">
        <v>214</v>
      </c>
      <c r="Q7" s="18" t="s">
        <v>215</v>
      </c>
      <c r="R7" s="18" t="s">
        <v>216</v>
      </c>
      <c r="S7" s="18">
        <v>377195420</v>
      </c>
      <c r="T7" s="18" t="s">
        <v>217</v>
      </c>
      <c r="U7" s="18"/>
      <c r="V7" s="18"/>
      <c r="W7" s="18"/>
      <c r="X7" s="18"/>
      <c r="Y7" s="18"/>
      <c r="Z7" s="18"/>
      <c r="AA7" s="18"/>
      <c r="AB7" s="18"/>
      <c r="AC7" s="18"/>
      <c r="AD7" s="18"/>
      <c r="AE7" s="18"/>
      <c r="AF7" s="17" t="s">
        <v>117</v>
      </c>
      <c r="AG7" s="17">
        <v>1</v>
      </c>
      <c r="AH7" s="17">
        <v>3</v>
      </c>
      <c r="AI7" s="12">
        <f t="shared" si="2"/>
        <v>4</v>
      </c>
      <c r="AJ7" s="18">
        <v>0</v>
      </c>
      <c r="AK7" s="12">
        <f t="shared" si="3"/>
        <v>4</v>
      </c>
      <c r="AL7" s="18">
        <v>5</v>
      </c>
      <c r="AM7" s="17">
        <v>4</v>
      </c>
      <c r="AN7" s="18">
        <v>0</v>
      </c>
      <c r="AO7" s="11">
        <v>0</v>
      </c>
      <c r="AP7" s="12">
        <f t="shared" si="4"/>
        <v>5</v>
      </c>
      <c r="AQ7" s="15">
        <f t="shared" si="5"/>
        <v>4</v>
      </c>
      <c r="AR7" s="18">
        <v>0</v>
      </c>
      <c r="AS7" s="18">
        <v>0</v>
      </c>
      <c r="AT7" s="12">
        <f t="shared" si="6"/>
        <v>5</v>
      </c>
      <c r="AU7" s="15">
        <f t="shared" si="7"/>
        <v>4</v>
      </c>
      <c r="AV7" s="18">
        <v>1</v>
      </c>
      <c r="AW7" s="18">
        <v>0</v>
      </c>
      <c r="AX7" s="18">
        <v>1</v>
      </c>
      <c r="AY7" s="18">
        <v>2</v>
      </c>
      <c r="AZ7" s="12">
        <f t="shared" si="8"/>
        <v>4</v>
      </c>
      <c r="BA7" s="18">
        <v>0</v>
      </c>
      <c r="BB7" s="18">
        <v>0</v>
      </c>
      <c r="BC7" s="18">
        <v>0</v>
      </c>
      <c r="BD7" s="18">
        <v>1</v>
      </c>
      <c r="BE7" s="18">
        <v>3</v>
      </c>
      <c r="BF7" s="18">
        <v>0</v>
      </c>
      <c r="BG7" s="18"/>
      <c r="BH7" s="18">
        <v>2</v>
      </c>
      <c r="BI7" s="18">
        <v>1</v>
      </c>
      <c r="BJ7" s="18">
        <v>1</v>
      </c>
      <c r="BK7" s="18">
        <v>0</v>
      </c>
      <c r="BL7" s="18">
        <v>0</v>
      </c>
      <c r="BM7" s="18">
        <v>0</v>
      </c>
      <c r="BN7" s="18">
        <v>1</v>
      </c>
      <c r="BO7" s="18">
        <v>2</v>
      </c>
      <c r="BP7" s="18">
        <v>1</v>
      </c>
      <c r="BQ7" s="18">
        <v>0</v>
      </c>
      <c r="BR7" s="18">
        <v>0</v>
      </c>
      <c r="BS7" s="18">
        <v>0</v>
      </c>
      <c r="BT7" s="18">
        <v>0</v>
      </c>
      <c r="BU7" s="18">
        <v>2</v>
      </c>
      <c r="BV7" s="18">
        <v>1</v>
      </c>
      <c r="BW7" s="18">
        <v>0</v>
      </c>
      <c r="BX7" s="18">
        <v>0</v>
      </c>
      <c r="BY7" s="18">
        <v>1</v>
      </c>
      <c r="BZ7" s="18">
        <v>1</v>
      </c>
      <c r="CA7" s="18">
        <v>0</v>
      </c>
      <c r="CB7" s="18">
        <v>0</v>
      </c>
      <c r="CC7" s="18">
        <v>1</v>
      </c>
      <c r="CD7" s="18">
        <v>0</v>
      </c>
      <c r="CE7" s="18">
        <v>1</v>
      </c>
      <c r="CF7" s="18"/>
      <c r="CG7" s="18"/>
      <c r="CH7" s="18"/>
      <c r="CI7" s="18"/>
      <c r="CJ7" s="18"/>
      <c r="CK7" s="18"/>
      <c r="CL7" s="18"/>
      <c r="CM7" s="18"/>
      <c r="CN7" s="18"/>
      <c r="CO7" s="18" t="s">
        <v>71</v>
      </c>
      <c r="CP7" s="18"/>
      <c r="CQ7" s="18"/>
      <c r="CR7" s="18" t="s">
        <v>71</v>
      </c>
      <c r="CS7" s="18">
        <v>1</v>
      </c>
      <c r="CT7" s="18"/>
      <c r="CU7" s="18"/>
      <c r="CV7" s="18" t="s">
        <v>71</v>
      </c>
      <c r="CW7" s="18"/>
      <c r="CX7" s="18"/>
      <c r="CY7" s="18" t="s">
        <v>71</v>
      </c>
      <c r="CZ7" s="18"/>
      <c r="DA7" s="18"/>
      <c r="DB7" s="18"/>
      <c r="DC7" s="15">
        <f t="shared" si="9"/>
        <v>1</v>
      </c>
      <c r="DD7" s="12">
        <f t="shared" si="10"/>
        <v>0</v>
      </c>
      <c r="DE7" s="15">
        <f t="shared" si="11"/>
        <v>1</v>
      </c>
      <c r="DF7" s="15">
        <f t="shared" si="12"/>
        <v>1</v>
      </c>
      <c r="DG7" s="18">
        <v>0</v>
      </c>
      <c r="DH7" s="18">
        <v>0</v>
      </c>
      <c r="DI7" s="18">
        <v>1</v>
      </c>
      <c r="DJ7" s="18" t="s">
        <v>460</v>
      </c>
      <c r="DK7" s="18">
        <v>0</v>
      </c>
      <c r="DL7" s="18">
        <v>0</v>
      </c>
      <c r="DM7" s="18">
        <v>2</v>
      </c>
      <c r="DN7" s="18" t="s">
        <v>461</v>
      </c>
      <c r="DO7" s="18">
        <v>2</v>
      </c>
      <c r="DP7" s="18" t="s">
        <v>462</v>
      </c>
      <c r="DQ7" s="18">
        <v>0</v>
      </c>
      <c r="DR7" s="18">
        <v>0</v>
      </c>
      <c r="DS7" s="18">
        <v>773</v>
      </c>
      <c r="DT7" s="18" t="s">
        <v>463</v>
      </c>
      <c r="DU7" s="73">
        <v>37</v>
      </c>
      <c r="DV7" s="18" t="s">
        <v>463</v>
      </c>
      <c r="DW7" s="18">
        <v>0</v>
      </c>
      <c r="DX7" s="18">
        <v>0</v>
      </c>
      <c r="DY7" s="18">
        <v>196</v>
      </c>
      <c r="DZ7" s="18">
        <v>0</v>
      </c>
      <c r="EA7" s="18">
        <v>0</v>
      </c>
      <c r="EB7" s="18">
        <v>1</v>
      </c>
      <c r="EC7" s="18">
        <v>5</v>
      </c>
      <c r="ED7" s="18" t="s">
        <v>538</v>
      </c>
      <c r="EE7" s="18">
        <v>0</v>
      </c>
      <c r="EF7" s="18">
        <v>0</v>
      </c>
      <c r="EG7" s="18">
        <v>0</v>
      </c>
      <c r="EH7" s="18">
        <v>0</v>
      </c>
      <c r="EI7" s="18">
        <v>0</v>
      </c>
      <c r="EJ7" s="18">
        <v>0</v>
      </c>
      <c r="EK7" s="18">
        <v>1</v>
      </c>
      <c r="EL7" s="18">
        <v>0</v>
      </c>
      <c r="EM7" s="18">
        <v>0</v>
      </c>
      <c r="EN7" s="18">
        <v>70</v>
      </c>
      <c r="EO7" s="18">
        <v>3</v>
      </c>
      <c r="EP7" s="18">
        <v>0</v>
      </c>
      <c r="EQ7" s="18">
        <v>0</v>
      </c>
      <c r="ER7" s="18">
        <v>0</v>
      </c>
      <c r="ES7" s="18">
        <v>0</v>
      </c>
      <c r="ET7" s="18">
        <v>0</v>
      </c>
      <c r="EU7" s="18">
        <v>0</v>
      </c>
      <c r="EV7" s="18">
        <v>0</v>
      </c>
      <c r="EW7" s="18">
        <v>0</v>
      </c>
      <c r="EX7" s="18">
        <v>0</v>
      </c>
      <c r="EY7" s="18">
        <v>0</v>
      </c>
      <c r="EZ7" s="18">
        <v>0</v>
      </c>
      <c r="FA7" s="18">
        <v>0</v>
      </c>
      <c r="FB7" s="18">
        <v>0</v>
      </c>
      <c r="FC7" s="18">
        <v>0</v>
      </c>
      <c r="FD7" s="18">
        <v>1</v>
      </c>
      <c r="FE7" s="18">
        <v>0</v>
      </c>
      <c r="FF7" s="18">
        <v>0</v>
      </c>
      <c r="FG7" s="18">
        <v>0</v>
      </c>
      <c r="FH7" s="12">
        <f t="shared" si="13"/>
        <v>0</v>
      </c>
      <c r="FI7" s="18">
        <v>0</v>
      </c>
      <c r="FJ7" s="18">
        <v>0</v>
      </c>
      <c r="FK7" s="12">
        <f t="shared" si="14"/>
        <v>0</v>
      </c>
      <c r="FL7" s="18">
        <v>0</v>
      </c>
      <c r="FM7" s="18">
        <v>0</v>
      </c>
      <c r="FN7" s="18">
        <v>0</v>
      </c>
      <c r="FO7" s="18">
        <v>3</v>
      </c>
      <c r="FP7" s="12">
        <f t="shared" si="15"/>
        <v>3</v>
      </c>
      <c r="FQ7" s="18">
        <v>0</v>
      </c>
      <c r="FR7" s="18">
        <v>1</v>
      </c>
      <c r="FS7" s="18">
        <v>27</v>
      </c>
      <c r="FT7" s="18">
        <v>28</v>
      </c>
      <c r="FU7" s="18">
        <v>0</v>
      </c>
      <c r="FV7" s="18">
        <v>0</v>
      </c>
      <c r="FW7" s="18">
        <v>26</v>
      </c>
      <c r="FX7" s="18">
        <v>43</v>
      </c>
      <c r="FY7" s="18">
        <v>10</v>
      </c>
      <c r="FZ7" s="18">
        <v>18</v>
      </c>
      <c r="GA7" s="18">
        <v>17</v>
      </c>
      <c r="GB7" s="18">
        <v>13</v>
      </c>
      <c r="GC7" s="18">
        <v>1</v>
      </c>
      <c r="GD7" s="18">
        <v>1</v>
      </c>
      <c r="GE7" s="18">
        <v>0</v>
      </c>
      <c r="GF7" s="18">
        <v>0</v>
      </c>
      <c r="GG7" s="18">
        <v>0</v>
      </c>
      <c r="GH7" s="18">
        <v>0</v>
      </c>
      <c r="GI7" s="18">
        <v>0</v>
      </c>
      <c r="GJ7" s="18">
        <v>0</v>
      </c>
      <c r="GK7" s="18">
        <v>0</v>
      </c>
      <c r="GL7" s="18">
        <v>0</v>
      </c>
      <c r="GM7" s="18">
        <v>0</v>
      </c>
      <c r="GN7" s="18">
        <v>0</v>
      </c>
      <c r="GO7" s="18">
        <v>0</v>
      </c>
      <c r="GP7" s="18">
        <v>0</v>
      </c>
      <c r="GQ7" s="18">
        <v>0</v>
      </c>
      <c r="GR7" s="18">
        <v>0</v>
      </c>
      <c r="GS7" s="18">
        <v>0</v>
      </c>
      <c r="GT7" s="18">
        <v>0</v>
      </c>
      <c r="GU7" s="18">
        <v>0</v>
      </c>
      <c r="GV7" s="18">
        <v>0</v>
      </c>
      <c r="GW7" s="18">
        <v>0</v>
      </c>
      <c r="GX7" s="18">
        <v>0</v>
      </c>
      <c r="GY7" s="18">
        <v>0</v>
      </c>
      <c r="GZ7" s="18">
        <v>0</v>
      </c>
      <c r="HA7" s="18">
        <v>0</v>
      </c>
      <c r="HB7" s="18">
        <v>0</v>
      </c>
      <c r="HC7" s="18">
        <v>0</v>
      </c>
      <c r="HD7" s="18">
        <v>2</v>
      </c>
      <c r="HE7" s="18">
        <v>0</v>
      </c>
      <c r="HF7" s="18">
        <v>4</v>
      </c>
      <c r="HG7" s="18">
        <v>0</v>
      </c>
      <c r="HH7" s="18">
        <v>2</v>
      </c>
      <c r="HI7" s="18" t="s">
        <v>642</v>
      </c>
      <c r="HJ7" s="18" t="s">
        <v>643</v>
      </c>
      <c r="HK7" s="18" t="s">
        <v>644</v>
      </c>
      <c r="HL7" s="18">
        <v>0</v>
      </c>
      <c r="HM7" s="18">
        <v>1</v>
      </c>
      <c r="HN7" s="18">
        <v>1</v>
      </c>
      <c r="HO7" s="18">
        <v>0</v>
      </c>
      <c r="HP7" s="18">
        <v>0</v>
      </c>
      <c r="HQ7" s="18">
        <v>3</v>
      </c>
      <c r="HR7" s="18" t="s">
        <v>697</v>
      </c>
      <c r="HS7" s="18" t="s">
        <v>643</v>
      </c>
      <c r="HT7" s="18" t="s">
        <v>698</v>
      </c>
      <c r="HU7" s="18">
        <v>3</v>
      </c>
      <c r="HV7" s="18">
        <v>0</v>
      </c>
      <c r="HW7" s="18">
        <v>0</v>
      </c>
      <c r="HX7" s="18">
        <v>0</v>
      </c>
      <c r="HY7" s="18" t="s">
        <v>699</v>
      </c>
      <c r="HZ7" s="18">
        <v>0</v>
      </c>
      <c r="IA7" s="18">
        <v>0</v>
      </c>
      <c r="IB7" s="18">
        <v>0</v>
      </c>
      <c r="IC7" s="18"/>
      <c r="ID7" s="18"/>
      <c r="IE7" s="18"/>
      <c r="IF7" s="18"/>
      <c r="IG7" s="18"/>
      <c r="IH7" s="18"/>
      <c r="II7" s="18"/>
      <c r="IJ7" s="18"/>
      <c r="IK7" s="18"/>
      <c r="IL7" s="18"/>
      <c r="IM7" s="18"/>
      <c r="IN7" s="18"/>
      <c r="IO7" s="18"/>
      <c r="IP7" s="1">
        <v>572045</v>
      </c>
      <c r="IQ7" s="2">
        <v>7560.9307169999902</v>
      </c>
      <c r="IR7" s="1">
        <v>15</v>
      </c>
      <c r="IS7" s="1">
        <v>35</v>
      </c>
      <c r="IT7" s="1">
        <v>501</v>
      </c>
      <c r="IU7" s="77">
        <v>85</v>
      </c>
      <c r="IV7" s="77">
        <v>240</v>
      </c>
      <c r="IW7" s="77">
        <v>325</v>
      </c>
      <c r="IX7" s="1">
        <v>20</v>
      </c>
      <c r="IY7" s="2">
        <f t="shared" ref="IY7:IY17" si="24">IU7/IT7*100</f>
        <v>16.966067864271455</v>
      </c>
      <c r="IZ7" s="78">
        <v>18.991094532469567</v>
      </c>
      <c r="JA7" s="2">
        <f t="shared" si="22"/>
        <v>64.870259481037934</v>
      </c>
      <c r="JB7" s="78">
        <v>78.653569548374435</v>
      </c>
      <c r="JC7" s="42">
        <v>25.25</v>
      </c>
      <c r="JD7" s="42">
        <f t="shared" si="16"/>
        <v>1.6833333333333333</v>
      </c>
      <c r="JE7" s="42">
        <v>13.9</v>
      </c>
      <c r="JF7" s="42">
        <f t="shared" si="17"/>
        <v>0.92666666666666664</v>
      </c>
      <c r="JG7" s="42">
        <v>44.25</v>
      </c>
      <c r="JH7" s="42">
        <f t="shared" si="18"/>
        <v>2.95</v>
      </c>
      <c r="JI7" s="42">
        <v>10.549999999999999</v>
      </c>
      <c r="JJ7" s="42">
        <f t="shared" si="19"/>
        <v>0.70333333333333325</v>
      </c>
      <c r="JK7" s="41">
        <f t="shared" si="20"/>
        <v>39.15</v>
      </c>
      <c r="JL7" s="39"/>
      <c r="JM7" s="41">
        <v>-1</v>
      </c>
      <c r="JN7" s="48">
        <f t="shared" si="0"/>
        <v>81.25</v>
      </c>
      <c r="JO7" s="33">
        <v>762</v>
      </c>
      <c r="JP7" s="50">
        <v>-1</v>
      </c>
      <c r="JQ7" s="45">
        <f t="shared" si="1"/>
        <v>125.25</v>
      </c>
      <c r="JR7" s="35">
        <v>0</v>
      </c>
    </row>
    <row r="8" spans="1:278" ht="89.25" x14ac:dyDescent="0.25">
      <c r="A8" s="63" t="s">
        <v>72</v>
      </c>
      <c r="B8" s="18" t="s">
        <v>73</v>
      </c>
      <c r="C8" s="18" t="s">
        <v>218</v>
      </c>
      <c r="D8" s="18" t="s">
        <v>219</v>
      </c>
      <c r="E8" s="18" t="s">
        <v>220</v>
      </c>
      <c r="F8" s="18">
        <v>36021</v>
      </c>
      <c r="G8" s="18" t="s">
        <v>221</v>
      </c>
      <c r="H8" s="18" t="s">
        <v>222</v>
      </c>
      <c r="I8" s="18" t="s">
        <v>178</v>
      </c>
      <c r="J8" s="18" t="s">
        <v>223</v>
      </c>
      <c r="K8" s="18" t="s">
        <v>224</v>
      </c>
      <c r="L8" s="18" t="s">
        <v>169</v>
      </c>
      <c r="M8" s="18">
        <v>354222260</v>
      </c>
      <c r="N8" s="18" t="s">
        <v>225</v>
      </c>
      <c r="O8" s="18" t="s">
        <v>202</v>
      </c>
      <c r="P8" s="18" t="s">
        <v>226</v>
      </c>
      <c r="Q8" s="18" t="s">
        <v>227</v>
      </c>
      <c r="R8" s="18" t="s">
        <v>228</v>
      </c>
      <c r="S8" s="18">
        <v>354222375</v>
      </c>
      <c r="T8" s="18" t="s">
        <v>229</v>
      </c>
      <c r="U8" s="18"/>
      <c r="V8" s="18"/>
      <c r="W8" s="18"/>
      <c r="X8" s="18"/>
      <c r="Y8" s="18"/>
      <c r="Z8" s="18"/>
      <c r="AA8" s="18" t="s">
        <v>226</v>
      </c>
      <c r="AB8" s="18" t="s">
        <v>227</v>
      </c>
      <c r="AC8" s="18" t="s">
        <v>228</v>
      </c>
      <c r="AD8" s="18">
        <v>354222375</v>
      </c>
      <c r="AE8" s="18" t="s">
        <v>229</v>
      </c>
      <c r="AF8" s="6" t="s">
        <v>118</v>
      </c>
      <c r="AG8" s="18">
        <v>5</v>
      </c>
      <c r="AH8" s="11">
        <v>2</v>
      </c>
      <c r="AI8" s="12">
        <f t="shared" si="2"/>
        <v>7</v>
      </c>
      <c r="AJ8" s="18">
        <v>0</v>
      </c>
      <c r="AK8" s="12">
        <f t="shared" si="3"/>
        <v>7</v>
      </c>
      <c r="AL8" s="18">
        <v>7</v>
      </c>
      <c r="AM8" s="18">
        <v>5</v>
      </c>
      <c r="AN8" s="18">
        <v>0</v>
      </c>
      <c r="AO8" s="11">
        <v>2</v>
      </c>
      <c r="AP8" s="12">
        <f t="shared" si="4"/>
        <v>7</v>
      </c>
      <c r="AQ8" s="12">
        <f t="shared" si="5"/>
        <v>7</v>
      </c>
      <c r="AR8" s="18">
        <v>0</v>
      </c>
      <c r="AS8" s="18">
        <v>0</v>
      </c>
      <c r="AT8" s="12">
        <f t="shared" si="6"/>
        <v>7</v>
      </c>
      <c r="AU8" s="12">
        <f t="shared" si="7"/>
        <v>7</v>
      </c>
      <c r="AV8" s="18">
        <v>0</v>
      </c>
      <c r="AW8" s="18">
        <v>2</v>
      </c>
      <c r="AX8" s="18">
        <v>0</v>
      </c>
      <c r="AY8" s="18">
        <v>5</v>
      </c>
      <c r="AZ8" s="12">
        <f t="shared" si="8"/>
        <v>7</v>
      </c>
      <c r="BA8" s="18">
        <v>0</v>
      </c>
      <c r="BB8" s="18">
        <v>1</v>
      </c>
      <c r="BC8" s="18">
        <v>0</v>
      </c>
      <c r="BD8" s="18">
        <v>1</v>
      </c>
      <c r="BE8" s="18">
        <v>5</v>
      </c>
      <c r="BF8" s="18">
        <v>0</v>
      </c>
      <c r="BG8" s="18"/>
      <c r="BH8" s="18">
        <v>3</v>
      </c>
      <c r="BI8" s="18">
        <v>2</v>
      </c>
      <c r="BJ8" s="18">
        <v>2</v>
      </c>
      <c r="BK8" s="18">
        <v>0</v>
      </c>
      <c r="BL8" s="18">
        <v>0</v>
      </c>
      <c r="BM8" s="18">
        <v>0</v>
      </c>
      <c r="BN8" s="18">
        <v>0</v>
      </c>
      <c r="BO8" s="18">
        <v>5</v>
      </c>
      <c r="BP8" s="18">
        <v>2</v>
      </c>
      <c r="BQ8" s="18">
        <v>0</v>
      </c>
      <c r="BR8" s="18">
        <v>0</v>
      </c>
      <c r="BS8" s="18">
        <v>1</v>
      </c>
      <c r="BT8" s="18">
        <v>1</v>
      </c>
      <c r="BU8" s="18">
        <v>1</v>
      </c>
      <c r="BV8" s="18">
        <v>1</v>
      </c>
      <c r="BW8" s="18">
        <v>0</v>
      </c>
      <c r="BX8" s="18">
        <v>0</v>
      </c>
      <c r="BY8" s="18">
        <v>1</v>
      </c>
      <c r="BZ8" s="18">
        <v>1</v>
      </c>
      <c r="CA8" s="18">
        <v>0</v>
      </c>
      <c r="CB8" s="18">
        <v>3</v>
      </c>
      <c r="CC8" s="18">
        <v>1</v>
      </c>
      <c r="CD8" s="18">
        <v>0</v>
      </c>
      <c r="CE8" s="18">
        <v>1</v>
      </c>
      <c r="CF8" s="18">
        <v>0.7</v>
      </c>
      <c r="CG8" s="18">
        <v>0.6</v>
      </c>
      <c r="CH8" s="18">
        <v>0</v>
      </c>
      <c r="CI8" s="18">
        <v>0.5</v>
      </c>
      <c r="CJ8" s="18">
        <v>1.0900000000000001</v>
      </c>
      <c r="CK8" s="18">
        <v>0.39</v>
      </c>
      <c r="CL8" s="18">
        <v>0.3</v>
      </c>
      <c r="CM8" s="18">
        <v>0.3</v>
      </c>
      <c r="CN8" s="18">
        <v>0.17</v>
      </c>
      <c r="CO8" s="18" t="s">
        <v>74</v>
      </c>
      <c r="CP8" s="18">
        <v>0</v>
      </c>
      <c r="CQ8" s="18">
        <v>0</v>
      </c>
      <c r="CR8" s="18">
        <v>0</v>
      </c>
      <c r="CS8" s="18">
        <v>0.2</v>
      </c>
      <c r="CT8" s="18">
        <v>1.9</v>
      </c>
      <c r="CU8" s="18">
        <v>0</v>
      </c>
      <c r="CV8" s="18">
        <v>0</v>
      </c>
      <c r="CW8" s="18">
        <v>0</v>
      </c>
      <c r="CX8" s="18">
        <v>0</v>
      </c>
      <c r="CY8" s="18">
        <v>0</v>
      </c>
      <c r="CZ8" s="18">
        <v>0.75</v>
      </c>
      <c r="DA8" s="18">
        <v>0.1</v>
      </c>
      <c r="DB8" s="18">
        <v>0</v>
      </c>
      <c r="DC8" s="12">
        <f t="shared" si="9"/>
        <v>5</v>
      </c>
      <c r="DD8" s="12">
        <f t="shared" si="10"/>
        <v>2</v>
      </c>
      <c r="DE8" s="12">
        <f t="shared" si="11"/>
        <v>7</v>
      </c>
      <c r="DF8" s="12">
        <f t="shared" si="12"/>
        <v>7</v>
      </c>
      <c r="DG8" s="18">
        <v>4</v>
      </c>
      <c r="DH8" s="18" t="s">
        <v>464</v>
      </c>
      <c r="DI8" s="18">
        <v>3</v>
      </c>
      <c r="DJ8" s="18" t="s">
        <v>465</v>
      </c>
      <c r="DK8" s="18">
        <v>0</v>
      </c>
      <c r="DL8" s="18">
        <v>0</v>
      </c>
      <c r="DM8" s="18">
        <v>1</v>
      </c>
      <c r="DN8" s="18" t="s">
        <v>466</v>
      </c>
      <c r="DO8" s="18" t="s">
        <v>467</v>
      </c>
      <c r="DP8" s="18">
        <v>0</v>
      </c>
      <c r="DQ8" s="18">
        <v>0</v>
      </c>
      <c r="DR8" s="18">
        <v>0</v>
      </c>
      <c r="DS8" s="18">
        <v>3170</v>
      </c>
      <c r="DT8" s="18" t="s">
        <v>468</v>
      </c>
      <c r="DU8" s="73">
        <v>210</v>
      </c>
      <c r="DV8" s="18" t="s">
        <v>468</v>
      </c>
      <c r="DW8" s="18">
        <v>0</v>
      </c>
      <c r="DX8" s="18">
        <v>0</v>
      </c>
      <c r="DY8" s="18">
        <v>1900</v>
      </c>
      <c r="DZ8" s="18">
        <v>17</v>
      </c>
      <c r="EA8" s="18" t="s">
        <v>469</v>
      </c>
      <c r="EB8" s="18">
        <v>1</v>
      </c>
      <c r="EC8" s="18">
        <v>1</v>
      </c>
      <c r="ED8" s="18" t="s">
        <v>539</v>
      </c>
      <c r="EE8" s="18">
        <v>0</v>
      </c>
      <c r="EF8" s="18">
        <v>0</v>
      </c>
      <c r="EG8" s="18">
        <v>0</v>
      </c>
      <c r="EH8" s="18">
        <v>0</v>
      </c>
      <c r="EI8" s="18">
        <v>0</v>
      </c>
      <c r="EJ8" s="18">
        <v>0</v>
      </c>
      <c r="EK8" s="18">
        <v>1</v>
      </c>
      <c r="EL8" s="18">
        <v>0</v>
      </c>
      <c r="EM8" s="18">
        <v>0</v>
      </c>
      <c r="EN8" s="18">
        <v>0</v>
      </c>
      <c r="EO8" s="18">
        <v>1</v>
      </c>
      <c r="EP8" s="18">
        <v>0</v>
      </c>
      <c r="EQ8" s="18">
        <v>0</v>
      </c>
      <c r="ER8" s="18">
        <v>0</v>
      </c>
      <c r="ES8" s="18">
        <v>0</v>
      </c>
      <c r="ET8" s="18">
        <v>0</v>
      </c>
      <c r="EU8" s="18">
        <v>0</v>
      </c>
      <c r="EV8" s="18">
        <v>0</v>
      </c>
      <c r="EW8" s="18">
        <v>0</v>
      </c>
      <c r="EX8" s="18">
        <v>0</v>
      </c>
      <c r="EY8" s="18">
        <v>0</v>
      </c>
      <c r="EZ8" s="18">
        <v>0</v>
      </c>
      <c r="FA8" s="18">
        <v>0</v>
      </c>
      <c r="FB8" s="18">
        <v>0</v>
      </c>
      <c r="FC8" s="18">
        <v>0</v>
      </c>
      <c r="FD8" s="18">
        <v>0</v>
      </c>
      <c r="FE8" s="18">
        <v>0</v>
      </c>
      <c r="FF8" s="18">
        <v>0</v>
      </c>
      <c r="FG8" s="18">
        <v>0</v>
      </c>
      <c r="FH8" s="12">
        <f t="shared" si="13"/>
        <v>0</v>
      </c>
      <c r="FI8" s="18">
        <v>0</v>
      </c>
      <c r="FJ8" s="18">
        <v>0</v>
      </c>
      <c r="FK8" s="12">
        <f t="shared" si="14"/>
        <v>0</v>
      </c>
      <c r="FL8" s="18">
        <v>0</v>
      </c>
      <c r="FM8" s="18">
        <v>0</v>
      </c>
      <c r="FN8" s="18">
        <v>1</v>
      </c>
      <c r="FO8" s="18">
        <v>1</v>
      </c>
      <c r="FP8" s="12">
        <f t="shared" si="15"/>
        <v>2</v>
      </c>
      <c r="FQ8" s="18">
        <v>1</v>
      </c>
      <c r="FR8" s="18">
        <v>0</v>
      </c>
      <c r="FS8" s="18">
        <v>13</v>
      </c>
      <c r="FT8" s="18">
        <v>19</v>
      </c>
      <c r="FU8" s="18">
        <v>0</v>
      </c>
      <c r="FV8" s="18">
        <v>0</v>
      </c>
      <c r="FW8" s="18">
        <v>15</v>
      </c>
      <c r="FX8" s="18">
        <v>22</v>
      </c>
      <c r="FY8" s="18">
        <v>6</v>
      </c>
      <c r="FZ8" s="18">
        <v>3</v>
      </c>
      <c r="GA8" s="18">
        <v>16</v>
      </c>
      <c r="GB8" s="18">
        <v>11</v>
      </c>
      <c r="GC8" s="18">
        <v>0</v>
      </c>
      <c r="GD8" s="18">
        <v>1</v>
      </c>
      <c r="GE8" s="18">
        <v>1</v>
      </c>
      <c r="GF8" s="18">
        <v>1</v>
      </c>
      <c r="GG8" s="18">
        <v>1</v>
      </c>
      <c r="GH8" s="18">
        <v>0</v>
      </c>
      <c r="GI8" s="18">
        <v>0</v>
      </c>
      <c r="GJ8" s="18">
        <v>0</v>
      </c>
      <c r="GK8" s="18">
        <v>0</v>
      </c>
      <c r="GL8" s="18">
        <v>0</v>
      </c>
      <c r="GM8" s="18">
        <v>0</v>
      </c>
      <c r="GN8" s="18">
        <v>0</v>
      </c>
      <c r="GO8" s="18">
        <v>0</v>
      </c>
      <c r="GP8" s="18">
        <v>0</v>
      </c>
      <c r="GQ8" s="18">
        <v>0</v>
      </c>
      <c r="GR8" s="18">
        <v>0</v>
      </c>
      <c r="GS8" s="18">
        <v>0</v>
      </c>
      <c r="GT8" s="18">
        <v>0</v>
      </c>
      <c r="GU8" s="18">
        <v>0</v>
      </c>
      <c r="GV8" s="18">
        <v>0</v>
      </c>
      <c r="GW8" s="18">
        <v>0</v>
      </c>
      <c r="GX8" s="18">
        <v>0</v>
      </c>
      <c r="GY8" s="18">
        <v>0</v>
      </c>
      <c r="GZ8" s="18">
        <v>0</v>
      </c>
      <c r="HA8" s="18">
        <v>0</v>
      </c>
      <c r="HB8" s="18">
        <v>0</v>
      </c>
      <c r="HC8" s="18">
        <v>0</v>
      </c>
      <c r="HD8" s="18">
        <v>1</v>
      </c>
      <c r="HE8" s="18">
        <v>1</v>
      </c>
      <c r="HF8" s="18">
        <v>1</v>
      </c>
      <c r="HG8" s="18">
        <v>0</v>
      </c>
      <c r="HH8" s="18">
        <v>3</v>
      </c>
      <c r="HI8" s="18">
        <v>0</v>
      </c>
      <c r="HJ8" s="18" t="s">
        <v>645</v>
      </c>
      <c r="HK8" s="18">
        <v>0</v>
      </c>
      <c r="HL8" s="18">
        <v>1</v>
      </c>
      <c r="HM8" s="18">
        <v>1</v>
      </c>
      <c r="HN8" s="18">
        <v>1</v>
      </c>
      <c r="HO8" s="18"/>
      <c r="HP8" s="18">
        <v>0</v>
      </c>
      <c r="HQ8" s="18">
        <v>1</v>
      </c>
      <c r="HR8" s="18" t="s">
        <v>700</v>
      </c>
      <c r="HS8" s="18">
        <v>0</v>
      </c>
      <c r="HT8" s="18" t="s">
        <v>701</v>
      </c>
      <c r="HU8" s="18">
        <v>1</v>
      </c>
      <c r="HV8" s="18">
        <v>0</v>
      </c>
      <c r="HW8" s="18">
        <v>0</v>
      </c>
      <c r="HX8" s="18">
        <v>0</v>
      </c>
      <c r="HY8" s="18">
        <v>0</v>
      </c>
      <c r="HZ8" s="18">
        <v>0</v>
      </c>
      <c r="IA8" s="18">
        <v>0</v>
      </c>
      <c r="IB8" s="18">
        <v>0</v>
      </c>
      <c r="IC8" s="18"/>
      <c r="ID8" s="18"/>
      <c r="IE8" s="18"/>
      <c r="IF8" s="18"/>
      <c r="IG8" s="18"/>
      <c r="IH8" s="18"/>
      <c r="II8" s="18"/>
      <c r="IJ8" s="18"/>
      <c r="IK8" s="18"/>
      <c r="IL8" s="18"/>
      <c r="IM8" s="18"/>
      <c r="IN8" s="18"/>
      <c r="IO8" s="18"/>
      <c r="IP8" s="1">
        <v>307444</v>
      </c>
      <c r="IQ8" s="2">
        <v>3314.3688090000001</v>
      </c>
      <c r="IR8" s="1">
        <v>7</v>
      </c>
      <c r="IS8" s="1">
        <v>15</v>
      </c>
      <c r="IT8" s="1">
        <v>132</v>
      </c>
      <c r="IU8" s="77">
        <v>27</v>
      </c>
      <c r="IV8" s="77">
        <v>90</v>
      </c>
      <c r="IW8" s="77">
        <v>117</v>
      </c>
      <c r="IX8" s="1">
        <v>0</v>
      </c>
      <c r="IY8" s="2">
        <f t="shared" si="24"/>
        <v>20.454545454545457</v>
      </c>
      <c r="IZ8" s="78">
        <v>16.928438937647517</v>
      </c>
      <c r="JA8" s="2">
        <f t="shared" si="22"/>
        <v>88.63636363636364</v>
      </c>
      <c r="JB8" s="78">
        <v>89.014656183967261</v>
      </c>
      <c r="JC8" s="42">
        <v>15</v>
      </c>
      <c r="JD8" s="42">
        <f t="shared" si="16"/>
        <v>2.1428571428571428</v>
      </c>
      <c r="JE8" s="42">
        <v>11</v>
      </c>
      <c r="JF8" s="42">
        <f t="shared" si="17"/>
        <v>1.5714285714285714</v>
      </c>
      <c r="JG8" s="42">
        <v>26</v>
      </c>
      <c r="JH8" s="42">
        <f t="shared" si="18"/>
        <v>3.7142857142857144</v>
      </c>
      <c r="JI8" s="42">
        <v>7.1</v>
      </c>
      <c r="JJ8" s="42">
        <f t="shared" si="19"/>
        <v>1.0142857142857142</v>
      </c>
      <c r="JK8" s="40">
        <f t="shared" si="20"/>
        <v>26</v>
      </c>
      <c r="JL8" s="38">
        <v>1.0900000000000001</v>
      </c>
      <c r="JM8" s="40">
        <f t="shared" si="23"/>
        <v>23.853211009174309</v>
      </c>
      <c r="JN8" s="48">
        <f t="shared" si="0"/>
        <v>16.714285714285715</v>
      </c>
      <c r="JO8" s="52">
        <v>284</v>
      </c>
      <c r="JP8" s="26">
        <f t="shared" si="21"/>
        <v>260.55045871559633</v>
      </c>
      <c r="JQ8" s="45">
        <f t="shared" si="1"/>
        <v>18.857142857142858</v>
      </c>
      <c r="JR8" s="35">
        <v>0</v>
      </c>
    </row>
    <row r="9" spans="1:278" ht="191.25" x14ac:dyDescent="0.25">
      <c r="A9" s="63" t="s">
        <v>75</v>
      </c>
      <c r="B9" s="18" t="s">
        <v>76</v>
      </c>
      <c r="C9" s="18" t="s">
        <v>230</v>
      </c>
      <c r="D9" s="18" t="s">
        <v>231</v>
      </c>
      <c r="E9" s="18" t="s">
        <v>232</v>
      </c>
      <c r="F9" s="11">
        <v>40002</v>
      </c>
      <c r="G9" s="18" t="s">
        <v>233</v>
      </c>
      <c r="H9" s="18" t="s">
        <v>234</v>
      </c>
      <c r="I9" s="18" t="s">
        <v>235</v>
      </c>
      <c r="J9" s="18" t="s">
        <v>236</v>
      </c>
      <c r="K9" s="18" t="s">
        <v>237</v>
      </c>
      <c r="L9" s="18" t="s">
        <v>164</v>
      </c>
      <c r="M9" s="18">
        <v>475657516</v>
      </c>
      <c r="N9" s="18" t="s">
        <v>238</v>
      </c>
      <c r="O9" s="18" t="s">
        <v>202</v>
      </c>
      <c r="P9" s="18" t="s">
        <v>239</v>
      </c>
      <c r="Q9" s="18" t="s">
        <v>240</v>
      </c>
      <c r="R9" s="18" t="s">
        <v>164</v>
      </c>
      <c r="S9" s="18">
        <v>475657513</v>
      </c>
      <c r="T9" s="18" t="s">
        <v>241</v>
      </c>
      <c r="U9" s="18"/>
      <c r="V9" s="18"/>
      <c r="W9" s="18"/>
      <c r="X9" s="18"/>
      <c r="Y9" s="18"/>
      <c r="Z9" s="18"/>
      <c r="AA9" s="18"/>
      <c r="AB9" s="18"/>
      <c r="AC9" s="18"/>
      <c r="AD9" s="18"/>
      <c r="AE9" s="18"/>
      <c r="AF9" s="6" t="s">
        <v>118</v>
      </c>
      <c r="AG9" s="18">
        <v>9</v>
      </c>
      <c r="AH9" s="18">
        <v>1</v>
      </c>
      <c r="AI9" s="12">
        <f t="shared" si="2"/>
        <v>10</v>
      </c>
      <c r="AJ9" s="18">
        <v>0</v>
      </c>
      <c r="AK9" s="12">
        <f t="shared" si="3"/>
        <v>10</v>
      </c>
      <c r="AL9" s="18">
        <v>9</v>
      </c>
      <c r="AM9" s="18">
        <v>9</v>
      </c>
      <c r="AN9" s="18">
        <v>1</v>
      </c>
      <c r="AO9" s="18">
        <v>1</v>
      </c>
      <c r="AP9" s="12">
        <f t="shared" si="4"/>
        <v>10</v>
      </c>
      <c r="AQ9" s="12">
        <f t="shared" si="5"/>
        <v>10</v>
      </c>
      <c r="AR9" s="18">
        <v>0</v>
      </c>
      <c r="AS9" s="18">
        <v>0</v>
      </c>
      <c r="AT9" s="12">
        <f t="shared" si="6"/>
        <v>10</v>
      </c>
      <c r="AU9" s="12">
        <f t="shared" si="7"/>
        <v>10</v>
      </c>
      <c r="AV9" s="18">
        <v>2</v>
      </c>
      <c r="AW9" s="18">
        <v>2</v>
      </c>
      <c r="AX9" s="18">
        <v>2</v>
      </c>
      <c r="AY9" s="18">
        <v>3</v>
      </c>
      <c r="AZ9" s="12">
        <f t="shared" si="8"/>
        <v>9</v>
      </c>
      <c r="BA9" s="18">
        <v>0</v>
      </c>
      <c r="BB9" s="18">
        <v>2</v>
      </c>
      <c r="BC9" s="18">
        <v>0</v>
      </c>
      <c r="BD9" s="18">
        <v>0</v>
      </c>
      <c r="BE9" s="18">
        <v>7</v>
      </c>
      <c r="BF9" s="18">
        <v>0</v>
      </c>
      <c r="BG9" s="18"/>
      <c r="BH9" s="18">
        <v>3</v>
      </c>
      <c r="BI9" s="18">
        <v>2</v>
      </c>
      <c r="BJ9" s="18">
        <v>4</v>
      </c>
      <c r="BK9" s="18">
        <v>0</v>
      </c>
      <c r="BL9" s="18">
        <v>0</v>
      </c>
      <c r="BM9" s="18">
        <v>0</v>
      </c>
      <c r="BN9" s="18">
        <v>0</v>
      </c>
      <c r="BO9" s="18">
        <v>8</v>
      </c>
      <c r="BP9" s="18">
        <v>1</v>
      </c>
      <c r="BQ9" s="18">
        <v>0</v>
      </c>
      <c r="BR9" s="18">
        <v>0</v>
      </c>
      <c r="BS9" s="18">
        <v>1</v>
      </c>
      <c r="BT9" s="18">
        <v>0</v>
      </c>
      <c r="BU9" s="18">
        <v>2</v>
      </c>
      <c r="BV9" s="18">
        <v>1</v>
      </c>
      <c r="BW9" s="18">
        <v>0</v>
      </c>
      <c r="BX9" s="18">
        <v>0</v>
      </c>
      <c r="BY9" s="18">
        <v>1</v>
      </c>
      <c r="BZ9" s="18">
        <v>1</v>
      </c>
      <c r="CA9" s="18">
        <v>1</v>
      </c>
      <c r="CB9" s="18">
        <v>1</v>
      </c>
      <c r="CC9" s="18">
        <v>1</v>
      </c>
      <c r="CD9" s="18">
        <v>0</v>
      </c>
      <c r="CE9" s="18">
        <v>0</v>
      </c>
      <c r="CF9" s="18">
        <v>1</v>
      </c>
      <c r="CG9" s="18">
        <v>1</v>
      </c>
      <c r="CH9" s="18">
        <v>0</v>
      </c>
      <c r="CI9" s="18">
        <v>0.1</v>
      </c>
      <c r="CJ9" s="18">
        <v>3.25</v>
      </c>
      <c r="CK9" s="18">
        <v>2</v>
      </c>
      <c r="CL9" s="18">
        <v>1</v>
      </c>
      <c r="CM9" s="18">
        <v>0.2</v>
      </c>
      <c r="CN9" s="18">
        <v>0</v>
      </c>
      <c r="CO9" s="18">
        <v>0</v>
      </c>
      <c r="CP9" s="18">
        <v>0</v>
      </c>
      <c r="CQ9" s="18">
        <v>0</v>
      </c>
      <c r="CR9" s="18">
        <v>0</v>
      </c>
      <c r="CS9" s="18">
        <v>0.45</v>
      </c>
      <c r="CT9" s="18">
        <v>0</v>
      </c>
      <c r="CU9" s="18">
        <v>1</v>
      </c>
      <c r="CV9" s="18">
        <v>0</v>
      </c>
      <c r="CW9" s="18">
        <v>0</v>
      </c>
      <c r="CX9" s="18">
        <v>0</v>
      </c>
      <c r="CY9" s="18">
        <v>0</v>
      </c>
      <c r="CZ9" s="18">
        <v>0</v>
      </c>
      <c r="DA9" s="18">
        <v>0</v>
      </c>
      <c r="DB9" s="18">
        <v>0</v>
      </c>
      <c r="DC9" s="12">
        <f t="shared" si="9"/>
        <v>8.9999999999999982</v>
      </c>
      <c r="DD9" s="12">
        <f t="shared" si="10"/>
        <v>1</v>
      </c>
      <c r="DE9" s="12">
        <f t="shared" si="11"/>
        <v>9.9999999999999982</v>
      </c>
      <c r="DF9" s="12">
        <f t="shared" si="12"/>
        <v>9.9999999999999982</v>
      </c>
      <c r="DG9" s="18">
        <v>1</v>
      </c>
      <c r="DH9" s="18" t="s">
        <v>470</v>
      </c>
      <c r="DI9" s="18">
        <v>0</v>
      </c>
      <c r="DJ9" s="18">
        <v>0</v>
      </c>
      <c r="DK9" s="18">
        <v>1</v>
      </c>
      <c r="DL9" s="18" t="s">
        <v>470</v>
      </c>
      <c r="DM9" s="18">
        <v>0</v>
      </c>
      <c r="DN9" s="18">
        <v>0</v>
      </c>
      <c r="DO9" s="18">
        <v>0</v>
      </c>
      <c r="DP9" s="18">
        <v>0</v>
      </c>
      <c r="DQ9" s="18">
        <v>0</v>
      </c>
      <c r="DR9" s="18">
        <v>0</v>
      </c>
      <c r="DS9" s="18">
        <v>270</v>
      </c>
      <c r="DT9" s="18" t="s">
        <v>471</v>
      </c>
      <c r="DU9" s="73">
        <v>11</v>
      </c>
      <c r="DV9" s="18" t="s">
        <v>472</v>
      </c>
      <c r="DW9" s="18">
        <v>1</v>
      </c>
      <c r="DX9" s="18" t="s">
        <v>473</v>
      </c>
      <c r="DY9" s="18">
        <v>100</v>
      </c>
      <c r="DZ9" s="18">
        <v>16</v>
      </c>
      <c r="EA9" s="18" t="s">
        <v>474</v>
      </c>
      <c r="EB9" s="18">
        <v>1</v>
      </c>
      <c r="EC9" s="18">
        <v>2</v>
      </c>
      <c r="ED9" s="18" t="s">
        <v>540</v>
      </c>
      <c r="EE9" s="18">
        <v>0</v>
      </c>
      <c r="EF9" s="18">
        <v>0</v>
      </c>
      <c r="EG9" s="18">
        <v>0</v>
      </c>
      <c r="EH9" s="18">
        <v>2</v>
      </c>
      <c r="EI9" s="18">
        <v>0</v>
      </c>
      <c r="EJ9" s="18">
        <v>0</v>
      </c>
      <c r="EK9" s="18">
        <v>1</v>
      </c>
      <c r="EL9" s="18" t="s">
        <v>541</v>
      </c>
      <c r="EM9" s="18" t="s">
        <v>542</v>
      </c>
      <c r="EN9" s="18">
        <v>0</v>
      </c>
      <c r="EO9" s="18">
        <v>1</v>
      </c>
      <c r="EP9" s="18" t="s">
        <v>566</v>
      </c>
      <c r="EQ9" s="18">
        <v>0</v>
      </c>
      <c r="ER9" s="18">
        <v>0</v>
      </c>
      <c r="ES9" s="18">
        <v>0</v>
      </c>
      <c r="ET9" s="18">
        <v>1</v>
      </c>
      <c r="EU9" s="18">
        <v>0</v>
      </c>
      <c r="EV9" s="18">
        <v>0</v>
      </c>
      <c r="EW9" s="18">
        <v>0</v>
      </c>
      <c r="EX9" s="18">
        <v>0</v>
      </c>
      <c r="EY9" s="18">
        <v>0</v>
      </c>
      <c r="EZ9" s="18">
        <v>0</v>
      </c>
      <c r="FA9" s="18">
        <v>0</v>
      </c>
      <c r="FB9" s="18">
        <v>0</v>
      </c>
      <c r="FC9" s="18">
        <v>0</v>
      </c>
      <c r="FD9" s="18">
        <v>0</v>
      </c>
      <c r="FE9" s="18">
        <v>0</v>
      </c>
      <c r="FF9" s="18">
        <v>0</v>
      </c>
      <c r="FG9" s="18">
        <v>0</v>
      </c>
      <c r="FH9" s="12">
        <f t="shared" si="13"/>
        <v>0</v>
      </c>
      <c r="FI9" s="18">
        <v>0</v>
      </c>
      <c r="FJ9" s="18">
        <v>0</v>
      </c>
      <c r="FK9" s="12">
        <f t="shared" si="14"/>
        <v>0</v>
      </c>
      <c r="FL9" s="18">
        <v>0</v>
      </c>
      <c r="FM9" s="18">
        <v>0</v>
      </c>
      <c r="FN9" s="18">
        <v>0</v>
      </c>
      <c r="FO9" s="18">
        <v>1</v>
      </c>
      <c r="FP9" s="12">
        <f t="shared" si="15"/>
        <v>1</v>
      </c>
      <c r="FQ9" s="18">
        <v>1</v>
      </c>
      <c r="FR9" s="18">
        <v>0</v>
      </c>
      <c r="FS9" s="18">
        <v>24</v>
      </c>
      <c r="FT9" s="18">
        <v>35</v>
      </c>
      <c r="FU9" s="18">
        <v>0</v>
      </c>
      <c r="FV9" s="18">
        <v>0</v>
      </c>
      <c r="FW9" s="18">
        <v>31</v>
      </c>
      <c r="FX9" s="18">
        <v>49</v>
      </c>
      <c r="FY9" s="18">
        <v>10</v>
      </c>
      <c r="FZ9" s="18">
        <v>38</v>
      </c>
      <c r="GA9" s="18">
        <v>13</v>
      </c>
      <c r="GB9" s="18">
        <v>7</v>
      </c>
      <c r="GC9" s="18">
        <v>0</v>
      </c>
      <c r="GD9" s="18">
        <v>1</v>
      </c>
      <c r="GE9" s="18">
        <v>1</v>
      </c>
      <c r="GF9" s="18">
        <v>0</v>
      </c>
      <c r="GG9" s="18">
        <v>0</v>
      </c>
      <c r="GH9" s="18">
        <v>0</v>
      </c>
      <c r="GI9" s="18">
        <v>0</v>
      </c>
      <c r="GJ9" s="18">
        <v>0</v>
      </c>
      <c r="GK9" s="18">
        <v>0</v>
      </c>
      <c r="GL9" s="18">
        <v>0</v>
      </c>
      <c r="GM9" s="18">
        <v>0</v>
      </c>
      <c r="GN9" s="18">
        <v>0</v>
      </c>
      <c r="GO9" s="18">
        <v>0</v>
      </c>
      <c r="GP9" s="18">
        <v>0</v>
      </c>
      <c r="GQ9" s="18">
        <v>0</v>
      </c>
      <c r="GR9" s="18">
        <v>0</v>
      </c>
      <c r="GS9" s="18">
        <v>0</v>
      </c>
      <c r="GT9" s="18">
        <v>0</v>
      </c>
      <c r="GU9" s="18">
        <v>0</v>
      </c>
      <c r="GV9" s="18">
        <v>0</v>
      </c>
      <c r="GW9" s="18">
        <v>0</v>
      </c>
      <c r="GX9" s="18">
        <v>0</v>
      </c>
      <c r="GY9" s="18">
        <v>0</v>
      </c>
      <c r="GZ9" s="18">
        <v>0</v>
      </c>
      <c r="HA9" s="18">
        <v>0</v>
      </c>
      <c r="HB9" s="18">
        <v>0</v>
      </c>
      <c r="HC9" s="18">
        <v>0</v>
      </c>
      <c r="HD9" s="18">
        <v>2</v>
      </c>
      <c r="HE9" s="18">
        <v>0</v>
      </c>
      <c r="HF9" s="18">
        <v>0</v>
      </c>
      <c r="HG9" s="18" t="s">
        <v>630</v>
      </c>
      <c r="HH9" s="18">
        <v>2</v>
      </c>
      <c r="HI9" s="18" t="s">
        <v>646</v>
      </c>
      <c r="HJ9" s="18" t="s">
        <v>647</v>
      </c>
      <c r="HK9" s="18">
        <v>0</v>
      </c>
      <c r="HL9" s="18">
        <v>1</v>
      </c>
      <c r="HM9" s="18">
        <v>1</v>
      </c>
      <c r="HN9" s="18">
        <v>1</v>
      </c>
      <c r="HO9" s="18">
        <v>1</v>
      </c>
      <c r="HP9" s="18" t="s">
        <v>671</v>
      </c>
      <c r="HQ9" s="18">
        <v>2</v>
      </c>
      <c r="HR9" s="18" t="s">
        <v>702</v>
      </c>
      <c r="HS9" s="18" t="s">
        <v>703</v>
      </c>
      <c r="HT9" s="18" t="s">
        <v>704</v>
      </c>
      <c r="HU9" s="18">
        <v>1</v>
      </c>
      <c r="HV9" s="18" t="s">
        <v>705</v>
      </c>
      <c r="HW9" s="18">
        <v>0</v>
      </c>
      <c r="HX9" s="18">
        <v>0</v>
      </c>
      <c r="HY9" s="18" t="s">
        <v>706</v>
      </c>
      <c r="HZ9" s="18">
        <v>1</v>
      </c>
      <c r="IA9" s="18" t="s">
        <v>707</v>
      </c>
      <c r="IB9" s="18" t="s">
        <v>708</v>
      </c>
      <c r="IC9" s="18"/>
      <c r="ID9" s="18"/>
      <c r="IE9" s="18"/>
      <c r="IF9" s="18"/>
      <c r="IG9" s="18"/>
      <c r="IH9" s="18"/>
      <c r="II9" s="18"/>
      <c r="IJ9" s="18"/>
      <c r="IK9" s="18"/>
      <c r="IL9" s="18"/>
      <c r="IM9" s="18"/>
      <c r="IN9" s="18"/>
      <c r="IO9" s="18"/>
      <c r="IP9" s="1">
        <v>836045</v>
      </c>
      <c r="IQ9" s="2">
        <v>5334.5585449999999</v>
      </c>
      <c r="IR9" s="1">
        <v>16</v>
      </c>
      <c r="IS9" s="1">
        <v>30</v>
      </c>
      <c r="IT9" s="1">
        <v>354</v>
      </c>
      <c r="IU9" s="77">
        <v>109</v>
      </c>
      <c r="IV9" s="77">
        <v>181</v>
      </c>
      <c r="IW9" s="77">
        <v>290</v>
      </c>
      <c r="IX9" s="1">
        <v>5</v>
      </c>
      <c r="IY9" s="2">
        <f t="shared" si="24"/>
        <v>30.790960451977401</v>
      </c>
      <c r="IZ9" s="78">
        <v>27.033374698861788</v>
      </c>
      <c r="JA9" s="2">
        <f t="shared" si="22"/>
        <v>81.920903954802256</v>
      </c>
      <c r="JB9" s="78">
        <v>85.560174501749657</v>
      </c>
      <c r="JC9" s="42">
        <v>34.450000000000003</v>
      </c>
      <c r="JD9" s="42">
        <f t="shared" si="16"/>
        <v>2.1531250000000002</v>
      </c>
      <c r="JE9" s="42">
        <v>17.649999999999999</v>
      </c>
      <c r="JF9" s="42">
        <f t="shared" si="17"/>
        <v>1.1031249999999999</v>
      </c>
      <c r="JG9" s="42">
        <v>58.1</v>
      </c>
      <c r="JH9" s="42">
        <f t="shared" si="18"/>
        <v>3.6312500000000001</v>
      </c>
      <c r="JI9" s="42">
        <v>13.65</v>
      </c>
      <c r="JJ9" s="42">
        <f t="shared" si="19"/>
        <v>0.85312500000000002</v>
      </c>
      <c r="JK9" s="40">
        <f t="shared" si="20"/>
        <v>52.1</v>
      </c>
      <c r="JL9" s="38">
        <v>3.25</v>
      </c>
      <c r="JM9" s="40">
        <f t="shared" si="23"/>
        <v>16.030769230769231</v>
      </c>
      <c r="JN9" s="48">
        <f t="shared" si="0"/>
        <v>29</v>
      </c>
      <c r="JO9" s="52">
        <v>238</v>
      </c>
      <c r="JP9" s="26">
        <f t="shared" si="21"/>
        <v>73.230769230769226</v>
      </c>
      <c r="JQ9" s="45">
        <f t="shared" si="1"/>
        <v>35.4</v>
      </c>
      <c r="JR9" s="35">
        <v>0</v>
      </c>
    </row>
    <row r="10" spans="1:278" ht="165.75" x14ac:dyDescent="0.25">
      <c r="A10" s="63" t="s">
        <v>77</v>
      </c>
      <c r="B10" s="18" t="s">
        <v>78</v>
      </c>
      <c r="C10" s="18" t="s">
        <v>242</v>
      </c>
      <c r="D10" s="18" t="s">
        <v>243</v>
      </c>
      <c r="E10" s="18" t="s">
        <v>244</v>
      </c>
      <c r="F10" s="11">
        <v>46180</v>
      </c>
      <c r="G10" s="18" t="s">
        <v>245</v>
      </c>
      <c r="H10" s="18" t="s">
        <v>246</v>
      </c>
      <c r="I10" s="18" t="s">
        <v>235</v>
      </c>
      <c r="J10" s="18" t="s">
        <v>247</v>
      </c>
      <c r="K10" s="18" t="s">
        <v>248</v>
      </c>
      <c r="L10" s="18" t="s">
        <v>216</v>
      </c>
      <c r="M10" s="18">
        <v>485226452</v>
      </c>
      <c r="N10" s="18" t="s">
        <v>249</v>
      </c>
      <c r="O10" s="18" t="s">
        <v>202</v>
      </c>
      <c r="P10" s="18" t="s">
        <v>250</v>
      </c>
      <c r="Q10" s="18" t="s">
        <v>251</v>
      </c>
      <c r="R10" s="18" t="s">
        <v>164</v>
      </c>
      <c r="S10" s="18">
        <v>485226651</v>
      </c>
      <c r="T10" s="18" t="s">
        <v>252</v>
      </c>
      <c r="U10" s="18"/>
      <c r="V10" s="18"/>
      <c r="W10" s="18"/>
      <c r="X10" s="18"/>
      <c r="Y10" s="18"/>
      <c r="Z10" s="18"/>
      <c r="AA10" s="18"/>
      <c r="AB10" s="18"/>
      <c r="AC10" s="18"/>
      <c r="AD10" s="18"/>
      <c r="AE10" s="18"/>
      <c r="AF10" s="6" t="s">
        <v>118</v>
      </c>
      <c r="AG10" s="18">
        <v>4</v>
      </c>
      <c r="AH10" s="18">
        <v>3</v>
      </c>
      <c r="AI10" s="12">
        <f t="shared" si="2"/>
        <v>7</v>
      </c>
      <c r="AJ10" s="18">
        <v>0</v>
      </c>
      <c r="AK10" s="12">
        <f t="shared" si="3"/>
        <v>7</v>
      </c>
      <c r="AL10" s="18">
        <v>6</v>
      </c>
      <c r="AM10" s="18">
        <v>4</v>
      </c>
      <c r="AN10" s="18">
        <v>1</v>
      </c>
      <c r="AO10" s="18">
        <v>3</v>
      </c>
      <c r="AP10" s="12">
        <f t="shared" si="4"/>
        <v>7</v>
      </c>
      <c r="AQ10" s="12">
        <f t="shared" si="5"/>
        <v>7</v>
      </c>
      <c r="AR10" s="18">
        <v>0</v>
      </c>
      <c r="AS10" s="18">
        <v>0</v>
      </c>
      <c r="AT10" s="12">
        <f t="shared" si="6"/>
        <v>7</v>
      </c>
      <c r="AU10" s="12">
        <f t="shared" si="7"/>
        <v>7</v>
      </c>
      <c r="AV10" s="18">
        <v>0</v>
      </c>
      <c r="AW10" s="18">
        <v>2</v>
      </c>
      <c r="AX10" s="18">
        <v>2</v>
      </c>
      <c r="AY10" s="18">
        <v>3</v>
      </c>
      <c r="AZ10" s="12">
        <f t="shared" si="8"/>
        <v>7</v>
      </c>
      <c r="BA10" s="18">
        <v>0</v>
      </c>
      <c r="BB10" s="18">
        <v>2</v>
      </c>
      <c r="BC10" s="18">
        <v>0</v>
      </c>
      <c r="BD10" s="18">
        <v>0</v>
      </c>
      <c r="BE10" s="18">
        <v>5</v>
      </c>
      <c r="BF10" s="18">
        <v>0</v>
      </c>
      <c r="BG10" s="18"/>
      <c r="BH10" s="18">
        <v>2</v>
      </c>
      <c r="BI10" s="18">
        <v>3</v>
      </c>
      <c r="BJ10" s="18">
        <v>2</v>
      </c>
      <c r="BK10" s="18">
        <v>0</v>
      </c>
      <c r="BL10" s="18">
        <v>0</v>
      </c>
      <c r="BM10" s="18">
        <v>1</v>
      </c>
      <c r="BN10" s="18">
        <v>0</v>
      </c>
      <c r="BO10" s="18">
        <v>4</v>
      </c>
      <c r="BP10" s="18">
        <v>2</v>
      </c>
      <c r="BQ10" s="18">
        <v>0</v>
      </c>
      <c r="BR10" s="18">
        <v>0</v>
      </c>
      <c r="BS10" s="18">
        <v>1</v>
      </c>
      <c r="BT10" s="18">
        <v>0</v>
      </c>
      <c r="BU10" s="18">
        <v>1</v>
      </c>
      <c r="BV10" s="18">
        <v>1</v>
      </c>
      <c r="BW10" s="18">
        <v>0</v>
      </c>
      <c r="BX10" s="18">
        <v>1</v>
      </c>
      <c r="BY10" s="18">
        <v>0</v>
      </c>
      <c r="BZ10" s="18">
        <v>1</v>
      </c>
      <c r="CA10" s="18">
        <v>0</v>
      </c>
      <c r="CB10" s="18">
        <v>0.5</v>
      </c>
      <c r="CC10" s="18">
        <v>1</v>
      </c>
      <c r="CD10" s="18">
        <v>0</v>
      </c>
      <c r="CE10" s="18">
        <v>1</v>
      </c>
      <c r="CF10" s="18">
        <v>0.3</v>
      </c>
      <c r="CG10" s="18">
        <v>0.5</v>
      </c>
      <c r="CH10" s="18">
        <v>0.15</v>
      </c>
      <c r="CI10" s="18">
        <v>0.2</v>
      </c>
      <c r="CJ10" s="18">
        <v>0.6</v>
      </c>
      <c r="CK10" s="18">
        <v>0.6</v>
      </c>
      <c r="CL10" s="18">
        <v>0.6</v>
      </c>
      <c r="CM10" s="18">
        <v>0.05</v>
      </c>
      <c r="CN10" s="18">
        <v>0</v>
      </c>
      <c r="CO10" s="18">
        <v>0</v>
      </c>
      <c r="CP10" s="18">
        <v>0.5</v>
      </c>
      <c r="CQ10" s="18">
        <v>0</v>
      </c>
      <c r="CR10" s="18">
        <v>0</v>
      </c>
      <c r="CS10" s="18">
        <v>0.2</v>
      </c>
      <c r="CT10" s="18">
        <v>2.5</v>
      </c>
      <c r="CU10" s="18">
        <v>0.2</v>
      </c>
      <c r="CV10" s="18" t="s">
        <v>79</v>
      </c>
      <c r="CW10" s="18">
        <v>0</v>
      </c>
      <c r="CX10" s="18">
        <v>0</v>
      </c>
      <c r="CY10" s="18">
        <v>0</v>
      </c>
      <c r="CZ10" s="18">
        <v>0.3</v>
      </c>
      <c r="DA10" s="18">
        <v>0.3</v>
      </c>
      <c r="DB10" s="18">
        <v>0</v>
      </c>
      <c r="DC10" s="12">
        <f t="shared" si="9"/>
        <v>4</v>
      </c>
      <c r="DD10" s="12">
        <f t="shared" si="10"/>
        <v>3</v>
      </c>
      <c r="DE10" s="12">
        <f t="shared" si="11"/>
        <v>7</v>
      </c>
      <c r="DF10" s="12">
        <f t="shared" si="12"/>
        <v>7</v>
      </c>
      <c r="DG10" s="18">
        <v>2</v>
      </c>
      <c r="DH10" s="18" t="s">
        <v>475</v>
      </c>
      <c r="DI10" s="18">
        <v>2</v>
      </c>
      <c r="DJ10" s="18" t="s">
        <v>476</v>
      </c>
      <c r="DK10" s="18">
        <v>0</v>
      </c>
      <c r="DL10" s="18">
        <v>0</v>
      </c>
      <c r="DM10" s="18">
        <v>0</v>
      </c>
      <c r="DN10" s="18">
        <v>0</v>
      </c>
      <c r="DO10" s="18">
        <v>1</v>
      </c>
      <c r="DP10" s="18" t="s">
        <v>477</v>
      </c>
      <c r="DQ10" s="18">
        <v>0</v>
      </c>
      <c r="DR10" s="18">
        <v>0</v>
      </c>
      <c r="DS10" s="18">
        <v>5000</v>
      </c>
      <c r="DT10" s="18" t="s">
        <v>478</v>
      </c>
      <c r="DU10" s="73">
        <v>1900</v>
      </c>
      <c r="DV10" s="18" t="s">
        <v>479</v>
      </c>
      <c r="DW10" s="18">
        <v>6</v>
      </c>
      <c r="DX10" s="18" t="s">
        <v>480</v>
      </c>
      <c r="DY10" s="18">
        <v>1000</v>
      </c>
      <c r="DZ10" s="18">
        <v>32</v>
      </c>
      <c r="EA10" s="18" t="s">
        <v>481</v>
      </c>
      <c r="EB10" s="18">
        <v>1</v>
      </c>
      <c r="EC10" s="18">
        <v>0</v>
      </c>
      <c r="ED10" s="18">
        <v>0</v>
      </c>
      <c r="EE10" s="18">
        <v>0</v>
      </c>
      <c r="EF10" s="18">
        <v>0</v>
      </c>
      <c r="EG10" s="18">
        <v>0</v>
      </c>
      <c r="EH10" s="18">
        <v>5</v>
      </c>
      <c r="EI10" s="18">
        <v>0</v>
      </c>
      <c r="EJ10" s="18">
        <v>1</v>
      </c>
      <c r="EK10" s="18">
        <v>1</v>
      </c>
      <c r="EL10" s="18" t="s">
        <v>543</v>
      </c>
      <c r="EM10" s="18" t="s">
        <v>544</v>
      </c>
      <c r="EN10" s="18">
        <v>9</v>
      </c>
      <c r="EO10" s="18">
        <v>4</v>
      </c>
      <c r="EP10" s="18" t="s">
        <v>567</v>
      </c>
      <c r="EQ10" s="18">
        <v>0</v>
      </c>
      <c r="ER10" s="18">
        <v>0</v>
      </c>
      <c r="ES10" s="18">
        <v>1</v>
      </c>
      <c r="ET10" s="18">
        <v>1</v>
      </c>
      <c r="EU10" s="18">
        <v>0</v>
      </c>
      <c r="EV10" s="18">
        <v>0</v>
      </c>
      <c r="EW10" s="18">
        <v>0</v>
      </c>
      <c r="EX10" s="18">
        <v>0</v>
      </c>
      <c r="EY10" s="18">
        <v>0</v>
      </c>
      <c r="EZ10" s="18">
        <v>0</v>
      </c>
      <c r="FA10" s="18">
        <v>0</v>
      </c>
      <c r="FB10" s="18">
        <v>0</v>
      </c>
      <c r="FC10" s="18">
        <v>0</v>
      </c>
      <c r="FD10" s="18">
        <v>0</v>
      </c>
      <c r="FE10" s="18">
        <v>0</v>
      </c>
      <c r="FF10" s="18">
        <v>0</v>
      </c>
      <c r="FG10" s="18">
        <v>0</v>
      </c>
      <c r="FH10" s="12">
        <f t="shared" si="13"/>
        <v>0</v>
      </c>
      <c r="FI10" s="18">
        <v>0</v>
      </c>
      <c r="FJ10" s="18">
        <v>0</v>
      </c>
      <c r="FK10" s="12">
        <f t="shared" si="14"/>
        <v>0</v>
      </c>
      <c r="FL10" s="18">
        <v>0</v>
      </c>
      <c r="FM10" s="18">
        <v>0</v>
      </c>
      <c r="FN10" s="18">
        <v>0</v>
      </c>
      <c r="FO10" s="18">
        <v>0</v>
      </c>
      <c r="FP10" s="12">
        <f t="shared" si="15"/>
        <v>0</v>
      </c>
      <c r="FQ10" s="18">
        <v>0</v>
      </c>
      <c r="FR10" s="18">
        <v>0</v>
      </c>
      <c r="FS10" s="18">
        <v>13</v>
      </c>
      <c r="FT10" s="18">
        <v>18</v>
      </c>
      <c r="FU10" s="18">
        <v>10</v>
      </c>
      <c r="FV10" s="18">
        <v>0</v>
      </c>
      <c r="FW10" s="18">
        <v>22</v>
      </c>
      <c r="FX10" s="18">
        <v>30</v>
      </c>
      <c r="FY10" s="18">
        <v>0</v>
      </c>
      <c r="FZ10" s="18">
        <v>126</v>
      </c>
      <c r="GA10" s="18">
        <v>6</v>
      </c>
      <c r="GB10" s="18">
        <v>17</v>
      </c>
      <c r="GC10" s="18">
        <v>0</v>
      </c>
      <c r="GD10" s="18">
        <v>1</v>
      </c>
      <c r="GE10" s="18">
        <v>0</v>
      </c>
      <c r="GF10" s="18">
        <v>0</v>
      </c>
      <c r="GG10" s="18">
        <v>0</v>
      </c>
      <c r="GH10" s="18">
        <v>0</v>
      </c>
      <c r="GI10" s="18">
        <v>0</v>
      </c>
      <c r="GJ10" s="18">
        <v>0</v>
      </c>
      <c r="GK10" s="18">
        <v>0</v>
      </c>
      <c r="GL10" s="18">
        <v>0</v>
      </c>
      <c r="GM10" s="18">
        <v>0</v>
      </c>
      <c r="GN10" s="18">
        <v>0</v>
      </c>
      <c r="GO10" s="18">
        <v>0</v>
      </c>
      <c r="GP10" s="18">
        <v>0</v>
      </c>
      <c r="GQ10" s="18">
        <v>0</v>
      </c>
      <c r="GR10" s="18">
        <v>0</v>
      </c>
      <c r="GS10" s="18">
        <v>0</v>
      </c>
      <c r="GT10" s="18">
        <v>0</v>
      </c>
      <c r="GU10" s="18">
        <v>0</v>
      </c>
      <c r="GV10" s="18">
        <v>0</v>
      </c>
      <c r="GW10" s="18">
        <v>0</v>
      </c>
      <c r="GX10" s="18">
        <v>0</v>
      </c>
      <c r="GY10" s="18">
        <v>0</v>
      </c>
      <c r="GZ10" s="18">
        <v>0</v>
      </c>
      <c r="HA10" s="18">
        <v>0</v>
      </c>
      <c r="HB10" s="18">
        <v>0</v>
      </c>
      <c r="HC10" s="18">
        <v>0</v>
      </c>
      <c r="HD10" s="18">
        <v>0</v>
      </c>
      <c r="HE10" s="18">
        <v>0</v>
      </c>
      <c r="HF10" s="18">
        <v>0</v>
      </c>
      <c r="HG10" s="18">
        <v>0</v>
      </c>
      <c r="HH10" s="18">
        <v>3</v>
      </c>
      <c r="HI10" s="18" t="s">
        <v>648</v>
      </c>
      <c r="HJ10" s="18" t="s">
        <v>649</v>
      </c>
      <c r="HK10" s="18" t="s">
        <v>650</v>
      </c>
      <c r="HL10" s="18">
        <v>1</v>
      </c>
      <c r="HM10" s="18">
        <v>1</v>
      </c>
      <c r="HN10" s="18">
        <v>1</v>
      </c>
      <c r="HO10" s="18">
        <v>1</v>
      </c>
      <c r="HP10" s="18" t="s">
        <v>672</v>
      </c>
      <c r="HQ10" s="18">
        <v>2</v>
      </c>
      <c r="HR10" s="18" t="s">
        <v>709</v>
      </c>
      <c r="HS10" s="18">
        <v>0</v>
      </c>
      <c r="HT10" s="18" t="s">
        <v>710</v>
      </c>
      <c r="HU10" s="18">
        <v>1</v>
      </c>
      <c r="HV10" s="18" t="s">
        <v>711</v>
      </c>
      <c r="HW10" s="18">
        <v>0</v>
      </c>
      <c r="HX10" s="18">
        <v>0</v>
      </c>
      <c r="HY10" s="18" t="s">
        <v>712</v>
      </c>
      <c r="HZ10" s="18">
        <v>1</v>
      </c>
      <c r="IA10" s="18" t="s">
        <v>713</v>
      </c>
      <c r="IB10" s="18" t="s">
        <v>714</v>
      </c>
      <c r="IC10" s="18"/>
      <c r="ID10" s="18"/>
      <c r="IE10" s="18"/>
      <c r="IF10" s="18"/>
      <c r="IG10" s="18"/>
      <c r="IH10" s="18"/>
      <c r="II10" s="18"/>
      <c r="IJ10" s="18"/>
      <c r="IK10" s="18"/>
      <c r="IL10" s="18"/>
      <c r="IM10" s="18"/>
      <c r="IN10" s="18"/>
      <c r="IO10" s="18"/>
      <c r="IP10" s="1">
        <v>439942</v>
      </c>
      <c r="IQ10" s="2">
        <v>3163.0425439999999</v>
      </c>
      <c r="IR10" s="1">
        <v>10</v>
      </c>
      <c r="IS10" s="1">
        <v>21</v>
      </c>
      <c r="IT10" s="1">
        <v>215</v>
      </c>
      <c r="IU10" s="77">
        <v>74</v>
      </c>
      <c r="IV10" s="77">
        <v>96</v>
      </c>
      <c r="IW10" s="77">
        <v>170</v>
      </c>
      <c r="IX10" s="1">
        <v>0</v>
      </c>
      <c r="IY10" s="2">
        <f t="shared" si="24"/>
        <v>34.418604651162795</v>
      </c>
      <c r="IZ10" s="78">
        <v>24.797042375791701</v>
      </c>
      <c r="JA10" s="2">
        <f t="shared" si="22"/>
        <v>79.069767441860463</v>
      </c>
      <c r="JB10" s="78">
        <v>85.301815023579351</v>
      </c>
      <c r="JC10" s="42">
        <v>24.75</v>
      </c>
      <c r="JD10" s="42">
        <f t="shared" si="16"/>
        <v>2.4750000000000001</v>
      </c>
      <c r="JE10" s="42">
        <v>9</v>
      </c>
      <c r="JF10" s="42">
        <f t="shared" si="17"/>
        <v>0.9</v>
      </c>
      <c r="JG10" s="42">
        <v>36.75</v>
      </c>
      <c r="JH10" s="42">
        <f t="shared" si="18"/>
        <v>3.6749999999999998</v>
      </c>
      <c r="JI10" s="42">
        <v>8.7999999999999989</v>
      </c>
      <c r="JJ10" s="42">
        <f t="shared" si="19"/>
        <v>0.87999999999999989</v>
      </c>
      <c r="JK10" s="40">
        <f t="shared" si="20"/>
        <v>33.75</v>
      </c>
      <c r="JL10" s="38">
        <v>0.6</v>
      </c>
      <c r="JM10" s="40">
        <f t="shared" si="23"/>
        <v>56.25</v>
      </c>
      <c r="JN10" s="48">
        <f t="shared" si="0"/>
        <v>24.285714285714285</v>
      </c>
      <c r="JO10" s="52">
        <v>240</v>
      </c>
      <c r="JP10" s="26">
        <f t="shared" si="21"/>
        <v>400</v>
      </c>
      <c r="JQ10" s="45">
        <f t="shared" si="1"/>
        <v>30.714285714285715</v>
      </c>
      <c r="JR10" s="35">
        <v>0</v>
      </c>
    </row>
    <row r="11" spans="1:278" ht="63.75" x14ac:dyDescent="0.25">
      <c r="A11" s="63" t="s">
        <v>80</v>
      </c>
      <c r="B11" s="18" t="s">
        <v>81</v>
      </c>
      <c r="C11" s="18" t="s">
        <v>253</v>
      </c>
      <c r="D11" s="18" t="s">
        <v>254</v>
      </c>
      <c r="E11" s="18" t="s">
        <v>255</v>
      </c>
      <c r="F11" s="11">
        <v>50003</v>
      </c>
      <c r="G11" s="18" t="s">
        <v>256</v>
      </c>
      <c r="H11" s="18" t="s">
        <v>257</v>
      </c>
      <c r="I11" s="18" t="s">
        <v>235</v>
      </c>
      <c r="J11" s="18" t="s">
        <v>258</v>
      </c>
      <c r="K11" s="18" t="s">
        <v>259</v>
      </c>
      <c r="L11" s="18" t="s">
        <v>164</v>
      </c>
      <c r="M11" s="18">
        <v>495817230</v>
      </c>
      <c r="N11" s="18" t="s">
        <v>260</v>
      </c>
      <c r="O11" s="18" t="s">
        <v>202</v>
      </c>
      <c r="P11" s="18" t="s">
        <v>261</v>
      </c>
      <c r="Q11" s="18" t="s">
        <v>262</v>
      </c>
      <c r="R11" s="18" t="s">
        <v>164</v>
      </c>
      <c r="S11" s="18">
        <v>495817236</v>
      </c>
      <c r="T11" s="18" t="s">
        <v>263</v>
      </c>
      <c r="U11" s="18"/>
      <c r="V11" s="18"/>
      <c r="W11" s="18"/>
      <c r="X11" s="18"/>
      <c r="Y11" s="18"/>
      <c r="Z11" s="18"/>
      <c r="AA11" s="18"/>
      <c r="AB11" s="18"/>
      <c r="AC11" s="18"/>
      <c r="AD11" s="18"/>
      <c r="AE11" s="18"/>
      <c r="AF11" s="17" t="s">
        <v>117</v>
      </c>
      <c r="AG11" s="17">
        <v>10</v>
      </c>
      <c r="AH11" s="17">
        <v>0</v>
      </c>
      <c r="AI11" s="12">
        <f t="shared" si="2"/>
        <v>10</v>
      </c>
      <c r="AJ11" s="18">
        <v>0</v>
      </c>
      <c r="AK11" s="12">
        <f t="shared" si="3"/>
        <v>10</v>
      </c>
      <c r="AL11" s="18">
        <v>10</v>
      </c>
      <c r="AM11" s="17">
        <v>8</v>
      </c>
      <c r="AN11" s="18">
        <v>0</v>
      </c>
      <c r="AO11" s="17">
        <v>2</v>
      </c>
      <c r="AP11" s="12">
        <f t="shared" si="4"/>
        <v>10</v>
      </c>
      <c r="AQ11" s="15">
        <f t="shared" si="5"/>
        <v>10</v>
      </c>
      <c r="AR11" s="18">
        <v>0</v>
      </c>
      <c r="AS11" s="18">
        <v>0</v>
      </c>
      <c r="AT11" s="12">
        <f t="shared" si="6"/>
        <v>10</v>
      </c>
      <c r="AU11" s="12">
        <f t="shared" si="7"/>
        <v>10</v>
      </c>
      <c r="AV11" s="18">
        <v>0</v>
      </c>
      <c r="AW11" s="18">
        <v>6</v>
      </c>
      <c r="AX11" s="18">
        <v>1</v>
      </c>
      <c r="AY11" s="18">
        <v>3</v>
      </c>
      <c r="AZ11" s="12">
        <f t="shared" si="8"/>
        <v>10</v>
      </c>
      <c r="BA11" s="18">
        <v>0</v>
      </c>
      <c r="BB11" s="18">
        <v>2</v>
      </c>
      <c r="BC11" s="18">
        <v>0</v>
      </c>
      <c r="BD11" s="18">
        <v>2</v>
      </c>
      <c r="BE11" s="18">
        <v>6</v>
      </c>
      <c r="BF11" s="18">
        <v>0</v>
      </c>
      <c r="BG11" s="18"/>
      <c r="BH11" s="18">
        <v>3</v>
      </c>
      <c r="BI11" s="18">
        <v>5</v>
      </c>
      <c r="BJ11" s="18">
        <v>2</v>
      </c>
      <c r="BK11" s="18">
        <v>0</v>
      </c>
      <c r="BL11" s="18">
        <v>0</v>
      </c>
      <c r="BM11" s="18">
        <v>0</v>
      </c>
      <c r="BN11" s="18">
        <v>0</v>
      </c>
      <c r="BO11" s="18">
        <v>9</v>
      </c>
      <c r="BP11" s="18">
        <v>1</v>
      </c>
      <c r="BQ11" s="18">
        <v>0</v>
      </c>
      <c r="BR11" s="18">
        <v>0</v>
      </c>
      <c r="BS11" s="18">
        <v>1</v>
      </c>
      <c r="BT11" s="18">
        <v>0</v>
      </c>
      <c r="BU11" s="18">
        <v>3</v>
      </c>
      <c r="BV11" s="18">
        <v>1</v>
      </c>
      <c r="BW11" s="18">
        <v>0</v>
      </c>
      <c r="BX11" s="18">
        <v>1</v>
      </c>
      <c r="BY11" s="18">
        <v>1</v>
      </c>
      <c r="BZ11" s="18">
        <v>1</v>
      </c>
      <c r="CA11" s="18">
        <v>0</v>
      </c>
      <c r="CB11" s="18">
        <v>0</v>
      </c>
      <c r="CC11" s="18">
        <v>1</v>
      </c>
      <c r="CD11" s="18">
        <v>1</v>
      </c>
      <c r="CE11" s="18">
        <v>1</v>
      </c>
      <c r="CF11" s="18">
        <v>1.5</v>
      </c>
      <c r="CG11" s="18">
        <v>1</v>
      </c>
      <c r="CH11" s="18">
        <v>0</v>
      </c>
      <c r="CI11" s="18">
        <v>1</v>
      </c>
      <c r="CJ11" s="18">
        <v>3.5</v>
      </c>
      <c r="CK11" s="18">
        <v>1</v>
      </c>
      <c r="CL11" s="18">
        <v>0.8</v>
      </c>
      <c r="CM11" s="18">
        <v>0.2</v>
      </c>
      <c r="CN11" s="18">
        <v>0.3</v>
      </c>
      <c r="CO11" s="18" t="s">
        <v>82</v>
      </c>
      <c r="CP11" s="18">
        <v>0.1</v>
      </c>
      <c r="CQ11" s="18">
        <v>0</v>
      </c>
      <c r="CR11" s="18">
        <v>0</v>
      </c>
      <c r="CS11" s="18">
        <v>0.6</v>
      </c>
      <c r="CT11" s="18">
        <v>0</v>
      </c>
      <c r="CU11" s="18">
        <v>0</v>
      </c>
      <c r="CV11" s="18">
        <v>0</v>
      </c>
      <c r="CW11" s="18">
        <v>0</v>
      </c>
      <c r="CX11" s="18">
        <v>0</v>
      </c>
      <c r="CY11" s="18">
        <v>0</v>
      </c>
      <c r="CZ11" s="18">
        <v>2.6</v>
      </c>
      <c r="DA11" s="18">
        <v>0</v>
      </c>
      <c r="DB11" s="18">
        <v>0</v>
      </c>
      <c r="DC11" s="15">
        <f t="shared" si="9"/>
        <v>12.6</v>
      </c>
      <c r="DD11" s="15">
        <f t="shared" si="10"/>
        <v>0</v>
      </c>
      <c r="DE11" s="15">
        <f t="shared" si="11"/>
        <v>12.6</v>
      </c>
      <c r="DF11" s="15">
        <f t="shared" si="12"/>
        <v>12.6</v>
      </c>
      <c r="DG11" s="18">
        <v>3</v>
      </c>
      <c r="DH11" s="18" t="s">
        <v>482</v>
      </c>
      <c r="DI11" s="18">
        <v>3</v>
      </c>
      <c r="DJ11" s="18" t="s">
        <v>483</v>
      </c>
      <c r="DK11" s="18">
        <v>2</v>
      </c>
      <c r="DL11" s="18" t="s">
        <v>484</v>
      </c>
      <c r="DM11" s="18">
        <v>0</v>
      </c>
      <c r="DN11" s="18">
        <v>0</v>
      </c>
      <c r="DO11" s="18">
        <v>0</v>
      </c>
      <c r="DP11" s="18">
        <v>0</v>
      </c>
      <c r="DQ11" s="18">
        <v>0</v>
      </c>
      <c r="DR11" s="18">
        <v>0</v>
      </c>
      <c r="DS11" s="18">
        <v>300</v>
      </c>
      <c r="DT11" s="18" t="s">
        <v>485</v>
      </c>
      <c r="DU11" s="73">
        <v>70</v>
      </c>
      <c r="DV11" s="18" t="s">
        <v>486</v>
      </c>
      <c r="DW11" s="18">
        <v>1</v>
      </c>
      <c r="DX11" s="18" t="s">
        <v>487</v>
      </c>
      <c r="DY11" s="18">
        <v>110</v>
      </c>
      <c r="DZ11" s="18">
        <v>22</v>
      </c>
      <c r="EA11" s="18" t="s">
        <v>488</v>
      </c>
      <c r="EB11" s="18">
        <v>1</v>
      </c>
      <c r="EC11" s="18">
        <v>5</v>
      </c>
      <c r="ED11" s="18" t="s">
        <v>545</v>
      </c>
      <c r="EE11" s="18">
        <v>0</v>
      </c>
      <c r="EF11" s="18">
        <v>0</v>
      </c>
      <c r="EG11" s="18">
        <v>0</v>
      </c>
      <c r="EH11" s="18">
        <v>7</v>
      </c>
      <c r="EI11" s="18">
        <v>0</v>
      </c>
      <c r="EJ11" s="18">
        <v>0</v>
      </c>
      <c r="EK11" s="18">
        <v>1</v>
      </c>
      <c r="EL11" s="18" t="s">
        <v>533</v>
      </c>
      <c r="EM11" s="18" t="s">
        <v>534</v>
      </c>
      <c r="EN11" s="18">
        <v>0</v>
      </c>
      <c r="EO11" s="18">
        <v>0</v>
      </c>
      <c r="EP11" s="18">
        <v>0</v>
      </c>
      <c r="EQ11" s="18">
        <v>1</v>
      </c>
      <c r="ER11" s="18">
        <v>0</v>
      </c>
      <c r="ES11" s="18">
        <v>0</v>
      </c>
      <c r="ET11" s="18">
        <v>1</v>
      </c>
      <c r="EU11" s="18">
        <v>0</v>
      </c>
      <c r="EV11" s="18">
        <v>0</v>
      </c>
      <c r="EW11" s="18">
        <v>0</v>
      </c>
      <c r="EX11" s="18">
        <v>0</v>
      </c>
      <c r="EY11" s="18">
        <v>0</v>
      </c>
      <c r="EZ11" s="18">
        <v>0</v>
      </c>
      <c r="FA11" s="18">
        <v>2</v>
      </c>
      <c r="FB11" s="18">
        <v>0</v>
      </c>
      <c r="FC11" s="18">
        <v>0</v>
      </c>
      <c r="FD11" s="18">
        <v>1</v>
      </c>
      <c r="FE11" s="18">
        <v>1</v>
      </c>
      <c r="FF11" s="18">
        <v>0</v>
      </c>
      <c r="FG11" s="18">
        <v>0</v>
      </c>
      <c r="FH11" s="12">
        <f t="shared" si="13"/>
        <v>0</v>
      </c>
      <c r="FI11" s="18">
        <v>0</v>
      </c>
      <c r="FJ11" s="18">
        <v>0</v>
      </c>
      <c r="FK11" s="12">
        <f t="shared" si="14"/>
        <v>0</v>
      </c>
      <c r="FL11" s="18">
        <v>0</v>
      </c>
      <c r="FM11" s="18">
        <v>0</v>
      </c>
      <c r="FN11" s="18">
        <v>0</v>
      </c>
      <c r="FO11" s="18">
        <v>0</v>
      </c>
      <c r="FP11" s="12">
        <f t="shared" si="15"/>
        <v>0</v>
      </c>
      <c r="FQ11" s="18">
        <v>0</v>
      </c>
      <c r="FR11" s="18">
        <v>2</v>
      </c>
      <c r="FS11" s="18">
        <v>10</v>
      </c>
      <c r="FT11" s="18">
        <v>8</v>
      </c>
      <c r="FU11" s="18">
        <v>1</v>
      </c>
      <c r="FV11" s="18">
        <v>0</v>
      </c>
      <c r="FW11" s="18">
        <v>42</v>
      </c>
      <c r="FX11" s="18">
        <v>63</v>
      </c>
      <c r="FY11" s="18">
        <v>0</v>
      </c>
      <c r="FZ11" s="18">
        <v>0</v>
      </c>
      <c r="GA11" s="18">
        <v>25</v>
      </c>
      <c r="GB11" s="18">
        <v>25</v>
      </c>
      <c r="GC11" s="18">
        <v>0</v>
      </c>
      <c r="GD11" s="18">
        <v>1</v>
      </c>
      <c r="GE11" s="18">
        <v>1</v>
      </c>
      <c r="GF11" s="18">
        <v>0</v>
      </c>
      <c r="GG11" s="18">
        <v>1</v>
      </c>
      <c r="GH11" s="18">
        <v>0</v>
      </c>
      <c r="GI11" s="18">
        <v>0</v>
      </c>
      <c r="GJ11" s="18">
        <v>0</v>
      </c>
      <c r="GK11" s="18">
        <v>0</v>
      </c>
      <c r="GL11" s="18">
        <v>0</v>
      </c>
      <c r="GM11" s="18">
        <v>0</v>
      </c>
      <c r="GN11" s="18">
        <v>0</v>
      </c>
      <c r="GO11" s="18">
        <v>0</v>
      </c>
      <c r="GP11" s="18">
        <v>0</v>
      </c>
      <c r="GQ11" s="18">
        <v>0</v>
      </c>
      <c r="GR11" s="18">
        <v>0</v>
      </c>
      <c r="GS11" s="18">
        <v>0</v>
      </c>
      <c r="GT11" s="18">
        <v>4</v>
      </c>
      <c r="GU11" s="18">
        <v>4</v>
      </c>
      <c r="GV11" s="18">
        <v>0</v>
      </c>
      <c r="GW11" s="18">
        <v>0</v>
      </c>
      <c r="GX11" s="18">
        <v>0</v>
      </c>
      <c r="GY11" s="18">
        <v>0</v>
      </c>
      <c r="GZ11" s="18">
        <v>0</v>
      </c>
      <c r="HA11" s="18">
        <v>0</v>
      </c>
      <c r="HB11" s="18">
        <v>0</v>
      </c>
      <c r="HC11" s="18">
        <v>0</v>
      </c>
      <c r="HD11" s="18">
        <v>0</v>
      </c>
      <c r="HE11" s="18">
        <v>0</v>
      </c>
      <c r="HF11" s="18">
        <v>0</v>
      </c>
      <c r="HG11" s="18">
        <v>0</v>
      </c>
      <c r="HH11" s="18">
        <v>2</v>
      </c>
      <c r="HI11" s="18" t="s">
        <v>651</v>
      </c>
      <c r="HJ11" s="18" t="s">
        <v>652</v>
      </c>
      <c r="HK11" s="18" t="s">
        <v>653</v>
      </c>
      <c r="HL11" s="18">
        <v>1</v>
      </c>
      <c r="HM11" s="18">
        <v>1</v>
      </c>
      <c r="HN11" s="18">
        <v>1</v>
      </c>
      <c r="HO11" s="18">
        <v>0</v>
      </c>
      <c r="HP11" s="18">
        <v>0</v>
      </c>
      <c r="HQ11" s="18">
        <v>1</v>
      </c>
      <c r="HR11" s="18" t="s">
        <v>715</v>
      </c>
      <c r="HS11" s="18">
        <v>0</v>
      </c>
      <c r="HT11" s="18">
        <v>0</v>
      </c>
      <c r="HU11" s="18">
        <v>2</v>
      </c>
      <c r="HV11" s="18">
        <v>0</v>
      </c>
      <c r="HW11" s="18">
        <v>0</v>
      </c>
      <c r="HX11" s="18">
        <v>0</v>
      </c>
      <c r="HY11" s="18" t="s">
        <v>716</v>
      </c>
      <c r="HZ11" s="18">
        <v>0</v>
      </c>
      <c r="IA11" s="18" t="s">
        <v>717</v>
      </c>
      <c r="IB11" s="18">
        <v>0</v>
      </c>
      <c r="IC11" s="18"/>
      <c r="ID11" s="18"/>
      <c r="IE11" s="18"/>
      <c r="IF11" s="18"/>
      <c r="IG11" s="18"/>
      <c r="IH11" s="18"/>
      <c r="II11" s="18"/>
      <c r="IJ11" s="18"/>
      <c r="IK11" s="18"/>
      <c r="IL11" s="18"/>
      <c r="IM11" s="18"/>
      <c r="IN11" s="18"/>
      <c r="IO11" s="18"/>
      <c r="IP11" s="1">
        <v>554803</v>
      </c>
      <c r="IQ11" s="2">
        <v>4758.6080499999998</v>
      </c>
      <c r="IR11" s="1">
        <v>15</v>
      </c>
      <c r="IS11" s="1">
        <v>35</v>
      </c>
      <c r="IT11" s="1">
        <v>448</v>
      </c>
      <c r="IU11" s="77">
        <v>99</v>
      </c>
      <c r="IV11" s="77">
        <v>266</v>
      </c>
      <c r="IW11" s="77">
        <v>365</v>
      </c>
      <c r="IX11" s="1">
        <v>1</v>
      </c>
      <c r="IY11" s="2">
        <f t="shared" si="24"/>
        <v>22.098214285714285</v>
      </c>
      <c r="IZ11" s="78">
        <v>27.291432417931542</v>
      </c>
      <c r="JA11" s="2">
        <f t="shared" si="22"/>
        <v>81.473214285714292</v>
      </c>
      <c r="JB11" s="78">
        <v>85.848486722918935</v>
      </c>
      <c r="JC11" s="42">
        <v>36.53</v>
      </c>
      <c r="JD11" s="42">
        <f t="shared" si="16"/>
        <v>2.4353333333333333</v>
      </c>
      <c r="JE11" s="42">
        <v>11.5</v>
      </c>
      <c r="JF11" s="42">
        <f t="shared" si="17"/>
        <v>0.76666666666666672</v>
      </c>
      <c r="JG11" s="42">
        <v>53.339999999999996</v>
      </c>
      <c r="JH11" s="42">
        <f t="shared" si="18"/>
        <v>3.5559999999999996</v>
      </c>
      <c r="JI11" s="42">
        <v>8.1999999999999993</v>
      </c>
      <c r="JJ11" s="42">
        <f t="shared" si="19"/>
        <v>0.54666666666666663</v>
      </c>
      <c r="JK11" s="40">
        <f t="shared" si="20"/>
        <v>48.03</v>
      </c>
      <c r="JL11" s="38">
        <v>3.5</v>
      </c>
      <c r="JM11" s="40">
        <f t="shared" si="23"/>
        <v>13.722857142857142</v>
      </c>
      <c r="JN11" s="48">
        <f t="shared" si="0"/>
        <v>36.5</v>
      </c>
      <c r="JO11" s="52">
        <v>512</v>
      </c>
      <c r="JP11" s="26">
        <f t="shared" si="21"/>
        <v>146.28571428571428</v>
      </c>
      <c r="JQ11" s="45">
        <f t="shared" si="1"/>
        <v>44.8</v>
      </c>
      <c r="JR11" s="35">
        <v>0</v>
      </c>
    </row>
    <row r="12" spans="1:278" ht="114.75" x14ac:dyDescent="0.25">
      <c r="A12" s="63" t="s">
        <v>83</v>
      </c>
      <c r="B12" s="18" t="s">
        <v>84</v>
      </c>
      <c r="C12" s="18" t="s">
        <v>264</v>
      </c>
      <c r="D12" s="18">
        <v>125</v>
      </c>
      <c r="E12" s="18" t="s">
        <v>265</v>
      </c>
      <c r="F12" s="11">
        <v>53211</v>
      </c>
      <c r="G12" s="18" t="s">
        <v>266</v>
      </c>
      <c r="H12" s="18" t="s">
        <v>267</v>
      </c>
      <c r="I12" s="18" t="s">
        <v>268</v>
      </c>
      <c r="J12" s="18" t="s">
        <v>269</v>
      </c>
      <c r="K12" s="18" t="s">
        <v>270</v>
      </c>
      <c r="L12" s="18" t="s">
        <v>164</v>
      </c>
      <c r="M12" s="18">
        <v>466026301</v>
      </c>
      <c r="N12" s="18" t="s">
        <v>271</v>
      </c>
      <c r="O12" s="18" t="s">
        <v>202</v>
      </c>
      <c r="P12" s="18" t="s">
        <v>272</v>
      </c>
      <c r="Q12" s="18" t="s">
        <v>273</v>
      </c>
      <c r="R12" s="18" t="s">
        <v>164</v>
      </c>
      <c r="S12" s="18">
        <v>466026305</v>
      </c>
      <c r="T12" s="18" t="s">
        <v>274</v>
      </c>
      <c r="U12" s="18"/>
      <c r="V12" s="18"/>
      <c r="W12" s="18"/>
      <c r="X12" s="18"/>
      <c r="Y12" s="18"/>
      <c r="Z12" s="18"/>
      <c r="AA12" s="18" t="s">
        <v>272</v>
      </c>
      <c r="AB12" s="18" t="s">
        <v>237</v>
      </c>
      <c r="AC12" s="18" t="s">
        <v>164</v>
      </c>
      <c r="AD12" s="18">
        <v>466026305</v>
      </c>
      <c r="AE12" s="18" t="s">
        <v>274</v>
      </c>
      <c r="AF12" s="6" t="s">
        <v>118</v>
      </c>
      <c r="AG12" s="18">
        <v>5</v>
      </c>
      <c r="AH12" s="18">
        <v>1</v>
      </c>
      <c r="AI12" s="12">
        <f t="shared" si="2"/>
        <v>6</v>
      </c>
      <c r="AJ12" s="18">
        <v>0</v>
      </c>
      <c r="AK12" s="12">
        <f t="shared" si="3"/>
        <v>6</v>
      </c>
      <c r="AL12" s="18">
        <v>6</v>
      </c>
      <c r="AM12" s="18">
        <v>5</v>
      </c>
      <c r="AN12" s="18">
        <v>0</v>
      </c>
      <c r="AO12" s="18">
        <v>1</v>
      </c>
      <c r="AP12" s="12">
        <f t="shared" si="4"/>
        <v>6</v>
      </c>
      <c r="AQ12" s="12">
        <f t="shared" si="5"/>
        <v>6</v>
      </c>
      <c r="AR12" s="18">
        <v>0</v>
      </c>
      <c r="AS12" s="18">
        <v>0</v>
      </c>
      <c r="AT12" s="12">
        <f t="shared" si="6"/>
        <v>6</v>
      </c>
      <c r="AU12" s="12">
        <f t="shared" si="7"/>
        <v>6</v>
      </c>
      <c r="AV12" s="18">
        <v>1</v>
      </c>
      <c r="AW12" s="18">
        <v>1</v>
      </c>
      <c r="AX12" s="18">
        <v>0</v>
      </c>
      <c r="AY12" s="18">
        <v>3</v>
      </c>
      <c r="AZ12" s="12">
        <f t="shared" si="8"/>
        <v>5</v>
      </c>
      <c r="BA12" s="18">
        <v>0</v>
      </c>
      <c r="BB12" s="18">
        <v>1</v>
      </c>
      <c r="BC12" s="18">
        <v>0</v>
      </c>
      <c r="BD12" s="18">
        <v>0</v>
      </c>
      <c r="BE12" s="18">
        <v>5</v>
      </c>
      <c r="BF12" s="18">
        <v>0</v>
      </c>
      <c r="BG12" s="18"/>
      <c r="BH12" s="18">
        <v>2</v>
      </c>
      <c r="BI12" s="18">
        <v>1</v>
      </c>
      <c r="BJ12" s="18">
        <v>2</v>
      </c>
      <c r="BK12" s="18">
        <v>0</v>
      </c>
      <c r="BL12" s="18">
        <v>0</v>
      </c>
      <c r="BM12" s="18">
        <v>1</v>
      </c>
      <c r="BN12" s="18">
        <v>0</v>
      </c>
      <c r="BO12" s="18">
        <v>4</v>
      </c>
      <c r="BP12" s="18">
        <v>1</v>
      </c>
      <c r="BQ12" s="18">
        <v>0</v>
      </c>
      <c r="BR12" s="18">
        <v>0</v>
      </c>
      <c r="BS12" s="18">
        <v>1</v>
      </c>
      <c r="BT12" s="18">
        <v>0</v>
      </c>
      <c r="BU12" s="18">
        <v>2</v>
      </c>
      <c r="BV12" s="18">
        <v>1</v>
      </c>
      <c r="BW12" s="18">
        <v>0</v>
      </c>
      <c r="BX12" s="18">
        <v>1</v>
      </c>
      <c r="BY12" s="18">
        <v>0</v>
      </c>
      <c r="BZ12" s="18">
        <v>1</v>
      </c>
      <c r="CA12" s="18">
        <v>0</v>
      </c>
      <c r="CB12" s="18">
        <v>2</v>
      </c>
      <c r="CC12" s="18">
        <v>1</v>
      </c>
      <c r="CD12" s="18">
        <v>0</v>
      </c>
      <c r="CE12" s="18">
        <v>1</v>
      </c>
      <c r="CF12" s="18">
        <v>1.63</v>
      </c>
      <c r="CG12" s="18">
        <v>0.92</v>
      </c>
      <c r="CH12" s="18">
        <v>0</v>
      </c>
      <c r="CI12" s="18">
        <v>0.1</v>
      </c>
      <c r="CJ12" s="18">
        <v>0.97</v>
      </c>
      <c r="CK12" s="18">
        <v>0.38</v>
      </c>
      <c r="CL12" s="18">
        <v>0.28000000000000003</v>
      </c>
      <c r="CM12" s="18">
        <v>0.03</v>
      </c>
      <c r="CN12" s="18">
        <v>0.25</v>
      </c>
      <c r="CO12" s="18" t="s">
        <v>85</v>
      </c>
      <c r="CP12" s="18">
        <v>0.04</v>
      </c>
      <c r="CQ12" s="18">
        <v>0</v>
      </c>
      <c r="CR12" s="18">
        <v>0</v>
      </c>
      <c r="CS12" s="18">
        <v>0.21</v>
      </c>
      <c r="CT12" s="18">
        <v>0</v>
      </c>
      <c r="CU12" s="18">
        <v>0.5</v>
      </c>
      <c r="CV12" s="18" t="s">
        <v>86</v>
      </c>
      <c r="CW12" s="18">
        <v>0</v>
      </c>
      <c r="CX12" s="18">
        <v>0</v>
      </c>
      <c r="CY12" s="18">
        <v>0</v>
      </c>
      <c r="CZ12" s="18">
        <v>0.19</v>
      </c>
      <c r="DA12" s="18">
        <v>0.5</v>
      </c>
      <c r="DB12" s="18">
        <v>0</v>
      </c>
      <c r="DC12" s="12">
        <f t="shared" si="9"/>
        <v>5.0000000000000009</v>
      </c>
      <c r="DD12" s="12">
        <f t="shared" si="10"/>
        <v>1</v>
      </c>
      <c r="DE12" s="12">
        <f t="shared" si="11"/>
        <v>6.0000000000000009</v>
      </c>
      <c r="DF12" s="12">
        <f t="shared" si="12"/>
        <v>6.0000000000000009</v>
      </c>
      <c r="DG12" s="18">
        <v>3</v>
      </c>
      <c r="DH12" s="18" t="s">
        <v>489</v>
      </c>
      <c r="DI12" s="18">
        <v>0</v>
      </c>
      <c r="DJ12" s="18">
        <v>0</v>
      </c>
      <c r="DK12" s="18">
        <v>0</v>
      </c>
      <c r="DL12" s="18">
        <v>0</v>
      </c>
      <c r="DM12" s="18">
        <v>0</v>
      </c>
      <c r="DN12" s="18">
        <v>0</v>
      </c>
      <c r="DO12" s="18">
        <v>2</v>
      </c>
      <c r="DP12" s="18" t="s">
        <v>490</v>
      </c>
      <c r="DQ12" s="18">
        <v>0</v>
      </c>
      <c r="DR12" s="18">
        <v>0</v>
      </c>
      <c r="DS12" s="18">
        <v>500</v>
      </c>
      <c r="DT12" s="18" t="s">
        <v>491</v>
      </c>
      <c r="DU12" s="73">
        <v>60</v>
      </c>
      <c r="DV12" s="18" t="s">
        <v>492</v>
      </c>
      <c r="DW12" s="18">
        <v>0</v>
      </c>
      <c r="DX12" s="18">
        <v>0</v>
      </c>
      <c r="DY12" s="18">
        <v>260</v>
      </c>
      <c r="DZ12" s="18">
        <v>2</v>
      </c>
      <c r="EA12" s="18" t="s">
        <v>493</v>
      </c>
      <c r="EB12" s="18">
        <v>1</v>
      </c>
      <c r="EC12" s="18">
        <v>7</v>
      </c>
      <c r="ED12" s="18" t="s">
        <v>546</v>
      </c>
      <c r="EE12" s="18">
        <v>0</v>
      </c>
      <c r="EF12" s="18">
        <v>0</v>
      </c>
      <c r="EG12" s="18">
        <v>0</v>
      </c>
      <c r="EH12" s="18">
        <v>0</v>
      </c>
      <c r="EI12" s="18">
        <v>0</v>
      </c>
      <c r="EJ12" s="18">
        <v>0</v>
      </c>
      <c r="EK12" s="18">
        <v>1</v>
      </c>
      <c r="EL12" s="18" t="s">
        <v>547</v>
      </c>
      <c r="EM12" s="18" t="s">
        <v>548</v>
      </c>
      <c r="EN12" s="18">
        <v>83</v>
      </c>
      <c r="EO12" s="18">
        <v>0</v>
      </c>
      <c r="EP12" s="18" t="s">
        <v>568</v>
      </c>
      <c r="EQ12" s="18">
        <v>2</v>
      </c>
      <c r="ER12" s="18">
        <v>0</v>
      </c>
      <c r="ES12" s="18">
        <v>0</v>
      </c>
      <c r="ET12" s="18">
        <v>1</v>
      </c>
      <c r="EU12" s="18">
        <v>1</v>
      </c>
      <c r="EV12" s="18">
        <v>0</v>
      </c>
      <c r="EW12" s="18">
        <v>1</v>
      </c>
      <c r="EX12" s="18">
        <v>0</v>
      </c>
      <c r="EY12" s="18">
        <v>0</v>
      </c>
      <c r="EZ12" s="18">
        <v>0</v>
      </c>
      <c r="FA12" s="18">
        <v>1</v>
      </c>
      <c r="FB12" s="18">
        <v>1</v>
      </c>
      <c r="FC12" s="18">
        <v>0</v>
      </c>
      <c r="FD12" s="18">
        <v>1</v>
      </c>
      <c r="FE12" s="18">
        <v>0</v>
      </c>
      <c r="FF12" s="18">
        <v>0</v>
      </c>
      <c r="FG12" s="18">
        <v>0</v>
      </c>
      <c r="FH12" s="12">
        <f t="shared" si="13"/>
        <v>0</v>
      </c>
      <c r="FI12" s="18">
        <v>0</v>
      </c>
      <c r="FJ12" s="18">
        <v>0</v>
      </c>
      <c r="FK12" s="12">
        <f t="shared" si="14"/>
        <v>0</v>
      </c>
      <c r="FL12" s="18">
        <v>0</v>
      </c>
      <c r="FM12" s="18">
        <v>0</v>
      </c>
      <c r="FN12" s="18">
        <v>0</v>
      </c>
      <c r="FO12" s="18">
        <v>0</v>
      </c>
      <c r="FP12" s="12">
        <f t="shared" si="15"/>
        <v>0</v>
      </c>
      <c r="FQ12" s="18">
        <v>0</v>
      </c>
      <c r="FR12" s="18">
        <v>1</v>
      </c>
      <c r="FS12" s="18">
        <v>67</v>
      </c>
      <c r="FT12" s="18">
        <v>47</v>
      </c>
      <c r="FU12" s="18">
        <v>3</v>
      </c>
      <c r="FV12" s="18">
        <v>0</v>
      </c>
      <c r="FW12" s="18">
        <v>28</v>
      </c>
      <c r="FX12" s="18">
        <v>46</v>
      </c>
      <c r="FY12" s="18">
        <v>4</v>
      </c>
      <c r="FZ12" s="18">
        <v>32</v>
      </c>
      <c r="GA12" s="18">
        <v>8</v>
      </c>
      <c r="GB12" s="18">
        <v>8</v>
      </c>
      <c r="GC12" s="18">
        <v>0</v>
      </c>
      <c r="GD12" s="18">
        <v>1</v>
      </c>
      <c r="GE12" s="18">
        <v>1</v>
      </c>
      <c r="GF12" s="18">
        <v>1</v>
      </c>
      <c r="GG12" s="18">
        <v>1</v>
      </c>
      <c r="GH12" s="18">
        <v>0</v>
      </c>
      <c r="GI12" s="18">
        <v>0</v>
      </c>
      <c r="GJ12" s="18">
        <v>0</v>
      </c>
      <c r="GK12" s="18">
        <v>0</v>
      </c>
      <c r="GL12" s="18">
        <v>0</v>
      </c>
      <c r="GM12" s="18">
        <v>0</v>
      </c>
      <c r="GN12" s="18">
        <v>0</v>
      </c>
      <c r="GO12" s="18">
        <v>0</v>
      </c>
      <c r="GP12" s="18">
        <v>0</v>
      </c>
      <c r="GQ12" s="18">
        <v>0</v>
      </c>
      <c r="GR12" s="18">
        <v>0</v>
      </c>
      <c r="GS12" s="18">
        <v>0</v>
      </c>
      <c r="GT12" s="18">
        <v>2</v>
      </c>
      <c r="GU12" s="18">
        <v>2</v>
      </c>
      <c r="GV12" s="18">
        <v>1</v>
      </c>
      <c r="GW12" s="18">
        <v>0</v>
      </c>
      <c r="GX12" s="18">
        <v>0</v>
      </c>
      <c r="GY12" s="18">
        <v>0</v>
      </c>
      <c r="GZ12" s="18">
        <v>0</v>
      </c>
      <c r="HA12" s="18">
        <v>0</v>
      </c>
      <c r="HB12" s="18">
        <v>0</v>
      </c>
      <c r="HC12" s="18">
        <v>0</v>
      </c>
      <c r="HD12" s="18">
        <v>0</v>
      </c>
      <c r="HE12" s="18">
        <v>0</v>
      </c>
      <c r="HF12" s="18">
        <v>0</v>
      </c>
      <c r="HG12" s="18">
        <v>0</v>
      </c>
      <c r="HH12" s="18">
        <v>3</v>
      </c>
      <c r="HI12" s="18" t="s">
        <v>654</v>
      </c>
      <c r="HJ12" s="18">
        <v>0</v>
      </c>
      <c r="HK12" s="18" t="s">
        <v>655</v>
      </c>
      <c r="HL12" s="18">
        <v>1</v>
      </c>
      <c r="HM12" s="18">
        <v>1</v>
      </c>
      <c r="HN12" s="18">
        <v>1</v>
      </c>
      <c r="HO12" s="18"/>
      <c r="HP12" s="18">
        <v>0</v>
      </c>
      <c r="HQ12" s="18">
        <v>2</v>
      </c>
      <c r="HR12" s="18">
        <v>0</v>
      </c>
      <c r="HS12" s="18">
        <v>0</v>
      </c>
      <c r="HT12" s="18" t="s">
        <v>718</v>
      </c>
      <c r="HU12" s="18">
        <v>1</v>
      </c>
      <c r="HV12" s="18">
        <v>0</v>
      </c>
      <c r="HW12" s="18">
        <v>0</v>
      </c>
      <c r="HX12" s="18">
        <v>0</v>
      </c>
      <c r="HY12" s="18" t="s">
        <v>719</v>
      </c>
      <c r="HZ12" s="18">
        <v>0</v>
      </c>
      <c r="IA12" s="18">
        <v>0</v>
      </c>
      <c r="IB12" s="18">
        <v>0</v>
      </c>
      <c r="IC12" s="18"/>
      <c r="ID12" s="18"/>
      <c r="IE12" s="18"/>
      <c r="IF12" s="18"/>
      <c r="IG12" s="18"/>
      <c r="IH12" s="18"/>
      <c r="II12" s="18"/>
      <c r="IJ12" s="18"/>
      <c r="IK12" s="18"/>
      <c r="IL12" s="18"/>
      <c r="IM12" s="18"/>
      <c r="IN12" s="18"/>
      <c r="IO12" s="18"/>
      <c r="IP12" s="1">
        <v>517164</v>
      </c>
      <c r="IQ12" s="2">
        <v>4518.754739</v>
      </c>
      <c r="IR12" s="1">
        <v>15</v>
      </c>
      <c r="IS12" s="1">
        <v>26</v>
      </c>
      <c r="IT12" s="1">
        <v>451</v>
      </c>
      <c r="IU12" s="77">
        <v>153</v>
      </c>
      <c r="IV12" s="77">
        <v>252</v>
      </c>
      <c r="IW12" s="77">
        <v>405</v>
      </c>
      <c r="IX12" s="1">
        <v>7</v>
      </c>
      <c r="IY12" s="2">
        <f t="shared" si="24"/>
        <v>33.924611973392459</v>
      </c>
      <c r="IZ12" s="78">
        <v>29.355888438715283</v>
      </c>
      <c r="JA12" s="2">
        <f t="shared" si="22"/>
        <v>89.800443458980041</v>
      </c>
      <c r="JB12" s="78">
        <v>95.25826137119779</v>
      </c>
      <c r="JC12" s="42">
        <v>26.25</v>
      </c>
      <c r="JD12" s="42">
        <f t="shared" si="16"/>
        <v>1.75</v>
      </c>
      <c r="JE12" s="42">
        <v>23.5</v>
      </c>
      <c r="JF12" s="42">
        <f t="shared" si="17"/>
        <v>1.5666666666666667</v>
      </c>
      <c r="JG12" s="42">
        <v>51.75</v>
      </c>
      <c r="JH12" s="42">
        <f t="shared" si="18"/>
        <v>3.45</v>
      </c>
      <c r="JI12" s="42">
        <v>11.870000000000001</v>
      </c>
      <c r="JJ12" s="42">
        <f t="shared" si="19"/>
        <v>0.79133333333333344</v>
      </c>
      <c r="JK12" s="40">
        <f t="shared" si="20"/>
        <v>49.75</v>
      </c>
      <c r="JL12" s="38">
        <v>0.97</v>
      </c>
      <c r="JM12" s="40">
        <f t="shared" si="23"/>
        <v>51.288659793814432</v>
      </c>
      <c r="JN12" s="48">
        <f t="shared" si="0"/>
        <v>67.5</v>
      </c>
      <c r="JO12" s="52">
        <v>495</v>
      </c>
      <c r="JP12" s="26">
        <f t="shared" si="21"/>
        <v>510.30927835051546</v>
      </c>
      <c r="JQ12" s="45">
        <f t="shared" si="1"/>
        <v>75.166666666666671</v>
      </c>
      <c r="JR12" s="35">
        <v>0</v>
      </c>
    </row>
    <row r="13" spans="1:278" ht="140.25" x14ac:dyDescent="0.25">
      <c r="A13" s="63" t="s">
        <v>87</v>
      </c>
      <c r="B13" s="18" t="s">
        <v>88</v>
      </c>
      <c r="C13" s="18" t="s">
        <v>275</v>
      </c>
      <c r="D13" s="18" t="s">
        <v>276</v>
      </c>
      <c r="E13" s="18" t="s">
        <v>277</v>
      </c>
      <c r="F13" s="11">
        <v>58733</v>
      </c>
      <c r="G13" s="18" t="s">
        <v>278</v>
      </c>
      <c r="H13" s="18" t="s">
        <v>279</v>
      </c>
      <c r="I13" s="18" t="s">
        <v>235</v>
      </c>
      <c r="J13" s="18" t="s">
        <v>280</v>
      </c>
      <c r="K13" s="18" t="s">
        <v>281</v>
      </c>
      <c r="L13" s="18" t="s">
        <v>169</v>
      </c>
      <c r="M13" s="18">
        <v>564602197</v>
      </c>
      <c r="N13" s="18" t="s">
        <v>282</v>
      </c>
      <c r="O13" s="18" t="s">
        <v>202</v>
      </c>
      <c r="P13" s="18" t="s">
        <v>283</v>
      </c>
      <c r="Q13" s="18" t="s">
        <v>262</v>
      </c>
      <c r="R13" s="18" t="s">
        <v>164</v>
      </c>
      <c r="S13" s="18">
        <v>564602211</v>
      </c>
      <c r="T13" s="18" t="s">
        <v>284</v>
      </c>
      <c r="U13" s="18"/>
      <c r="V13" s="18"/>
      <c r="W13" s="18"/>
      <c r="X13" s="18"/>
      <c r="Y13" s="18"/>
      <c r="Z13" s="18"/>
      <c r="AA13" s="18" t="s">
        <v>283</v>
      </c>
      <c r="AB13" s="18" t="s">
        <v>262</v>
      </c>
      <c r="AC13" s="18" t="s">
        <v>164</v>
      </c>
      <c r="AD13" s="18">
        <v>564602211</v>
      </c>
      <c r="AE13" s="18" t="s">
        <v>284</v>
      </c>
      <c r="AF13" s="17" t="s">
        <v>117</v>
      </c>
      <c r="AG13" s="18">
        <v>5</v>
      </c>
      <c r="AH13" s="18">
        <v>4</v>
      </c>
      <c r="AI13" s="12">
        <f t="shared" si="2"/>
        <v>9</v>
      </c>
      <c r="AJ13" s="18">
        <v>0</v>
      </c>
      <c r="AK13" s="12">
        <f t="shared" si="3"/>
        <v>9</v>
      </c>
      <c r="AL13" s="18">
        <v>7</v>
      </c>
      <c r="AM13" s="17">
        <v>5</v>
      </c>
      <c r="AN13" s="18">
        <v>1</v>
      </c>
      <c r="AO13" s="17">
        <v>3</v>
      </c>
      <c r="AP13" s="12">
        <f t="shared" si="4"/>
        <v>8</v>
      </c>
      <c r="AQ13" s="15">
        <f t="shared" si="5"/>
        <v>8</v>
      </c>
      <c r="AR13" s="18">
        <v>0</v>
      </c>
      <c r="AS13" s="18">
        <v>0</v>
      </c>
      <c r="AT13" s="12">
        <f t="shared" si="6"/>
        <v>8</v>
      </c>
      <c r="AU13" s="12">
        <f t="shared" si="7"/>
        <v>8</v>
      </c>
      <c r="AV13" s="18">
        <v>1</v>
      </c>
      <c r="AW13" s="18">
        <v>2</v>
      </c>
      <c r="AX13" s="18">
        <v>1</v>
      </c>
      <c r="AY13" s="18">
        <v>2</v>
      </c>
      <c r="AZ13" s="12">
        <f t="shared" si="8"/>
        <v>6</v>
      </c>
      <c r="BA13" s="18">
        <v>0</v>
      </c>
      <c r="BB13" s="18">
        <v>2</v>
      </c>
      <c r="BC13" s="18">
        <v>0</v>
      </c>
      <c r="BD13" s="18">
        <v>0</v>
      </c>
      <c r="BE13" s="18">
        <v>7</v>
      </c>
      <c r="BF13" s="18">
        <v>0</v>
      </c>
      <c r="BG13" s="18"/>
      <c r="BH13" s="18">
        <v>4</v>
      </c>
      <c r="BI13" s="18">
        <v>0</v>
      </c>
      <c r="BJ13" s="18">
        <v>5</v>
      </c>
      <c r="BK13" s="18">
        <v>0</v>
      </c>
      <c r="BL13" s="18">
        <v>1</v>
      </c>
      <c r="BM13" s="18">
        <v>0</v>
      </c>
      <c r="BN13" s="18">
        <v>0</v>
      </c>
      <c r="BO13" s="18">
        <v>6</v>
      </c>
      <c r="BP13" s="18">
        <v>1</v>
      </c>
      <c r="BQ13" s="18">
        <v>1</v>
      </c>
      <c r="BR13" s="18">
        <v>0</v>
      </c>
      <c r="BS13" s="18">
        <v>1</v>
      </c>
      <c r="BT13" s="18">
        <v>0</v>
      </c>
      <c r="BU13" s="18">
        <v>1</v>
      </c>
      <c r="BV13" s="18">
        <v>1</v>
      </c>
      <c r="BW13" s="18">
        <v>0</v>
      </c>
      <c r="BX13" s="18">
        <v>1</v>
      </c>
      <c r="BY13" s="18">
        <v>0</v>
      </c>
      <c r="BZ13" s="18">
        <v>0</v>
      </c>
      <c r="CA13" s="18">
        <v>0</v>
      </c>
      <c r="CB13" s="18">
        <v>0.9</v>
      </c>
      <c r="CC13" s="18">
        <v>1</v>
      </c>
      <c r="CD13" s="18">
        <v>1</v>
      </c>
      <c r="CE13" s="18">
        <v>1</v>
      </c>
      <c r="CF13" s="18">
        <v>0.9</v>
      </c>
      <c r="CG13" s="18">
        <v>0.83</v>
      </c>
      <c r="CH13" s="18">
        <v>0.05</v>
      </c>
      <c r="CI13" s="18">
        <v>0.05</v>
      </c>
      <c r="CJ13" s="18">
        <v>2.5</v>
      </c>
      <c r="CK13" s="18">
        <v>0.1</v>
      </c>
      <c r="CL13" s="18">
        <v>0.05</v>
      </c>
      <c r="CM13" s="18">
        <v>0.01</v>
      </c>
      <c r="CN13" s="18">
        <v>0.25</v>
      </c>
      <c r="CO13" s="18">
        <v>0</v>
      </c>
      <c r="CP13" s="18">
        <v>0.01</v>
      </c>
      <c r="CQ13" s="18">
        <v>0</v>
      </c>
      <c r="CR13" s="18">
        <v>0</v>
      </c>
      <c r="CS13" s="18">
        <v>0.25</v>
      </c>
      <c r="CT13" s="18">
        <v>1</v>
      </c>
      <c r="CU13" s="18">
        <v>0</v>
      </c>
      <c r="CV13" s="18">
        <v>0</v>
      </c>
      <c r="CW13" s="18">
        <v>0</v>
      </c>
      <c r="CX13" s="18">
        <v>0</v>
      </c>
      <c r="CY13" s="18">
        <v>0</v>
      </c>
      <c r="CZ13" s="18">
        <v>0.02</v>
      </c>
      <c r="DA13" s="18">
        <v>0.01</v>
      </c>
      <c r="DB13" s="18">
        <v>0</v>
      </c>
      <c r="DC13" s="15">
        <f t="shared" si="9"/>
        <v>5.0199999999999987</v>
      </c>
      <c r="DD13" s="15">
        <f t="shared" si="10"/>
        <v>1.01</v>
      </c>
      <c r="DE13" s="15">
        <f t="shared" si="11"/>
        <v>6.0299999999999985</v>
      </c>
      <c r="DF13" s="15">
        <f t="shared" si="12"/>
        <v>6.0299999999999985</v>
      </c>
      <c r="DG13" s="18">
        <v>3</v>
      </c>
      <c r="DH13" s="18" t="s">
        <v>494</v>
      </c>
      <c r="DI13" s="18">
        <v>1</v>
      </c>
      <c r="DJ13" s="18" t="s">
        <v>494</v>
      </c>
      <c r="DK13" s="18">
        <v>0</v>
      </c>
      <c r="DL13" s="18">
        <v>0</v>
      </c>
      <c r="DM13" s="18">
        <v>0</v>
      </c>
      <c r="DN13" s="18">
        <v>0</v>
      </c>
      <c r="DO13" s="18">
        <v>0</v>
      </c>
      <c r="DP13" s="18">
        <v>0</v>
      </c>
      <c r="DQ13" s="18">
        <v>0</v>
      </c>
      <c r="DR13" s="18">
        <v>0</v>
      </c>
      <c r="DS13" s="18">
        <v>1000</v>
      </c>
      <c r="DT13" s="18" t="s">
        <v>495</v>
      </c>
      <c r="DU13" s="73">
        <v>20</v>
      </c>
      <c r="DV13" s="18" t="s">
        <v>495</v>
      </c>
      <c r="DW13" s="18">
        <v>1</v>
      </c>
      <c r="DX13" s="18" t="s">
        <v>495</v>
      </c>
      <c r="DY13" s="18">
        <v>100</v>
      </c>
      <c r="DZ13" s="18">
        <v>2</v>
      </c>
      <c r="EA13" s="18" t="s">
        <v>496</v>
      </c>
      <c r="EB13" s="18">
        <v>1</v>
      </c>
      <c r="EC13" s="18">
        <v>5</v>
      </c>
      <c r="ED13" s="18" t="s">
        <v>549</v>
      </c>
      <c r="EE13" s="18">
        <v>0</v>
      </c>
      <c r="EF13" s="18">
        <v>0</v>
      </c>
      <c r="EG13" s="18">
        <v>1</v>
      </c>
      <c r="EH13" s="18">
        <v>1</v>
      </c>
      <c r="EI13" s="18">
        <v>0</v>
      </c>
      <c r="EJ13" s="18">
        <v>0</v>
      </c>
      <c r="EK13" s="18">
        <v>1</v>
      </c>
      <c r="EL13" s="18">
        <v>0</v>
      </c>
      <c r="EM13" s="18">
        <v>0</v>
      </c>
      <c r="EN13" s="18">
        <v>6</v>
      </c>
      <c r="EO13" s="18">
        <v>0</v>
      </c>
      <c r="EP13" s="18">
        <v>0</v>
      </c>
      <c r="EQ13" s="18">
        <v>1</v>
      </c>
      <c r="ER13" s="18">
        <v>0</v>
      </c>
      <c r="ES13" s="18">
        <v>0</v>
      </c>
      <c r="ET13" s="18">
        <v>1</v>
      </c>
      <c r="EU13" s="18">
        <v>0</v>
      </c>
      <c r="EV13" s="18">
        <v>0</v>
      </c>
      <c r="EW13" s="18">
        <v>0</v>
      </c>
      <c r="EX13" s="18">
        <v>0</v>
      </c>
      <c r="EY13" s="18">
        <v>0</v>
      </c>
      <c r="EZ13" s="18">
        <v>0</v>
      </c>
      <c r="FA13" s="18">
        <v>0</v>
      </c>
      <c r="FB13" s="18">
        <v>0</v>
      </c>
      <c r="FC13" s="18">
        <v>0</v>
      </c>
      <c r="FD13" s="18">
        <v>1</v>
      </c>
      <c r="FE13" s="18">
        <v>0</v>
      </c>
      <c r="FF13" s="18">
        <v>0</v>
      </c>
      <c r="FG13" s="18">
        <v>0</v>
      </c>
      <c r="FH13" s="12">
        <f t="shared" si="13"/>
        <v>0</v>
      </c>
      <c r="FI13" s="18">
        <v>0</v>
      </c>
      <c r="FJ13" s="18">
        <v>0</v>
      </c>
      <c r="FK13" s="12">
        <f t="shared" si="14"/>
        <v>0</v>
      </c>
      <c r="FL13" s="18">
        <v>0</v>
      </c>
      <c r="FM13" s="18">
        <v>0</v>
      </c>
      <c r="FN13" s="18">
        <v>0</v>
      </c>
      <c r="FO13" s="18">
        <v>1</v>
      </c>
      <c r="FP13" s="12">
        <f t="shared" si="15"/>
        <v>1</v>
      </c>
      <c r="FQ13" s="18">
        <v>1</v>
      </c>
      <c r="FR13" s="18">
        <v>0</v>
      </c>
      <c r="FS13" s="18">
        <v>9</v>
      </c>
      <c r="FT13" s="18">
        <v>17</v>
      </c>
      <c r="FU13" s="18">
        <v>2</v>
      </c>
      <c r="FV13" s="18">
        <v>0</v>
      </c>
      <c r="FW13" s="18">
        <v>68</v>
      </c>
      <c r="FX13" s="18">
        <v>60</v>
      </c>
      <c r="FY13" s="18">
        <v>8</v>
      </c>
      <c r="FZ13" s="18">
        <v>42</v>
      </c>
      <c r="GA13" s="18">
        <v>2</v>
      </c>
      <c r="GB13" s="18">
        <v>0</v>
      </c>
      <c r="GC13" s="18">
        <v>1</v>
      </c>
      <c r="GD13" s="18">
        <v>1</v>
      </c>
      <c r="GE13" s="18">
        <v>0</v>
      </c>
      <c r="GF13" s="18">
        <v>0</v>
      </c>
      <c r="GG13" s="18">
        <v>0</v>
      </c>
      <c r="GH13" s="18">
        <v>0</v>
      </c>
      <c r="GI13" s="18">
        <v>0</v>
      </c>
      <c r="GJ13" s="18">
        <v>0</v>
      </c>
      <c r="GK13" s="18">
        <v>0</v>
      </c>
      <c r="GL13" s="18">
        <v>0</v>
      </c>
      <c r="GM13" s="18">
        <v>0</v>
      </c>
      <c r="GN13" s="18">
        <v>0</v>
      </c>
      <c r="GO13" s="18">
        <v>0</v>
      </c>
      <c r="GP13" s="18">
        <v>0</v>
      </c>
      <c r="GQ13" s="18">
        <v>0</v>
      </c>
      <c r="GR13" s="18">
        <v>0</v>
      </c>
      <c r="GS13" s="18">
        <v>0</v>
      </c>
      <c r="GT13" s="18">
        <v>0</v>
      </c>
      <c r="GU13" s="18">
        <v>0</v>
      </c>
      <c r="GV13" s="18">
        <v>0</v>
      </c>
      <c r="GW13" s="18">
        <v>0</v>
      </c>
      <c r="GX13" s="18">
        <v>0</v>
      </c>
      <c r="GY13" s="18">
        <v>0</v>
      </c>
      <c r="GZ13" s="18">
        <v>0</v>
      </c>
      <c r="HA13" s="18">
        <v>0</v>
      </c>
      <c r="HB13" s="18">
        <v>0</v>
      </c>
      <c r="HC13" s="18">
        <v>0</v>
      </c>
      <c r="HD13" s="18">
        <v>0</v>
      </c>
      <c r="HE13" s="18">
        <v>0</v>
      </c>
      <c r="HF13" s="18">
        <v>0</v>
      </c>
      <c r="HG13" s="18">
        <v>0</v>
      </c>
      <c r="HH13" s="18">
        <v>3</v>
      </c>
      <c r="HI13" s="18" t="s">
        <v>656</v>
      </c>
      <c r="HJ13" s="18" t="s">
        <v>657</v>
      </c>
      <c r="HK13" s="18" t="s">
        <v>657</v>
      </c>
      <c r="HL13" s="18">
        <v>1</v>
      </c>
      <c r="HM13" s="18">
        <v>1</v>
      </c>
      <c r="HN13" s="18">
        <v>1</v>
      </c>
      <c r="HO13" s="18">
        <v>0</v>
      </c>
      <c r="HP13" s="18">
        <v>0</v>
      </c>
      <c r="HQ13" s="18">
        <v>2</v>
      </c>
      <c r="HR13" s="18" t="s">
        <v>720</v>
      </c>
      <c r="HS13" s="18" t="s">
        <v>721</v>
      </c>
      <c r="HT13" s="18" t="s">
        <v>722</v>
      </c>
      <c r="HU13" s="18">
        <v>1</v>
      </c>
      <c r="HV13" s="18">
        <v>0</v>
      </c>
      <c r="HW13" s="18">
        <v>1</v>
      </c>
      <c r="HX13" s="18" t="s">
        <v>723</v>
      </c>
      <c r="HY13" s="18" t="s">
        <v>724</v>
      </c>
      <c r="HZ13" s="18">
        <v>0</v>
      </c>
      <c r="IA13" s="18" t="s">
        <v>717</v>
      </c>
      <c r="IB13" s="18">
        <v>0</v>
      </c>
      <c r="IC13" s="18"/>
      <c r="ID13" s="18"/>
      <c r="IE13" s="18"/>
      <c r="IF13" s="18"/>
      <c r="IG13" s="18"/>
      <c r="IH13" s="18"/>
      <c r="II13" s="18"/>
      <c r="IJ13" s="18"/>
      <c r="IK13" s="18"/>
      <c r="IL13" s="18"/>
      <c r="IM13" s="18"/>
      <c r="IN13" s="18"/>
      <c r="IO13" s="18"/>
      <c r="IP13" s="1">
        <v>514569</v>
      </c>
      <c r="IQ13" s="2">
        <v>6795.5393409999997</v>
      </c>
      <c r="IR13" s="1">
        <v>15</v>
      </c>
      <c r="IS13" s="1">
        <v>26</v>
      </c>
      <c r="IT13" s="1">
        <v>704</v>
      </c>
      <c r="IU13" s="77">
        <v>320</v>
      </c>
      <c r="IV13" s="77">
        <v>205</v>
      </c>
      <c r="IW13" s="77">
        <v>525</v>
      </c>
      <c r="IX13" s="1">
        <v>4</v>
      </c>
      <c r="IY13" s="2">
        <f t="shared" si="24"/>
        <v>45.454545454545453</v>
      </c>
      <c r="IZ13" s="78">
        <v>43.054279479301137</v>
      </c>
      <c r="JA13" s="2">
        <f t="shared" si="22"/>
        <v>74.57386363636364</v>
      </c>
      <c r="JB13" s="78">
        <v>83.044510771231145</v>
      </c>
      <c r="JC13" s="42">
        <v>23.43</v>
      </c>
      <c r="JD13" s="42">
        <f t="shared" si="16"/>
        <v>1.5620000000000001</v>
      </c>
      <c r="JE13" s="42">
        <v>17.55</v>
      </c>
      <c r="JF13" s="42">
        <f t="shared" si="17"/>
        <v>1.1700000000000002</v>
      </c>
      <c r="JG13" s="42">
        <v>42.03</v>
      </c>
      <c r="JH13" s="42">
        <f t="shared" si="18"/>
        <v>2.802</v>
      </c>
      <c r="JI13" s="42">
        <v>6.9600000000000009</v>
      </c>
      <c r="JJ13" s="42">
        <f t="shared" si="19"/>
        <v>0.46400000000000008</v>
      </c>
      <c r="JK13" s="40">
        <f t="shared" si="20"/>
        <v>40.980000000000004</v>
      </c>
      <c r="JL13" s="38">
        <v>2.5</v>
      </c>
      <c r="JM13" s="40">
        <f t="shared" si="23"/>
        <v>16.392000000000003</v>
      </c>
      <c r="JN13" s="48">
        <f t="shared" si="0"/>
        <v>65.625</v>
      </c>
      <c r="JO13" s="52">
        <v>592</v>
      </c>
      <c r="JP13" s="26">
        <f t="shared" si="21"/>
        <v>236.8</v>
      </c>
      <c r="JQ13" s="45">
        <f t="shared" si="1"/>
        <v>88</v>
      </c>
      <c r="JR13" s="35">
        <v>0</v>
      </c>
    </row>
    <row r="14" spans="1:278" ht="127.5" x14ac:dyDescent="0.25">
      <c r="A14" s="63" t="s">
        <v>89</v>
      </c>
      <c r="B14" s="18" t="s">
        <v>90</v>
      </c>
      <c r="C14" s="18" t="s">
        <v>285</v>
      </c>
      <c r="D14" s="10">
        <v>41032</v>
      </c>
      <c r="E14" s="18" t="s">
        <v>286</v>
      </c>
      <c r="F14" s="11">
        <v>60182</v>
      </c>
      <c r="G14" s="18" t="s">
        <v>287</v>
      </c>
      <c r="H14" s="18" t="s">
        <v>288</v>
      </c>
      <c r="I14" s="18" t="s">
        <v>235</v>
      </c>
      <c r="J14" s="18" t="s">
        <v>289</v>
      </c>
      <c r="K14" s="18" t="s">
        <v>290</v>
      </c>
      <c r="L14" s="18" t="s">
        <v>169</v>
      </c>
      <c r="M14" s="18">
        <v>541651365</v>
      </c>
      <c r="N14" s="18" t="s">
        <v>291</v>
      </c>
      <c r="O14" s="18" t="s">
        <v>202</v>
      </c>
      <c r="P14" s="18" t="s">
        <v>292</v>
      </c>
      <c r="Q14" s="18" t="s">
        <v>168</v>
      </c>
      <c r="R14" s="18" t="s">
        <v>169</v>
      </c>
      <c r="S14" s="18">
        <v>541651375</v>
      </c>
      <c r="T14" s="18" t="s">
        <v>293</v>
      </c>
      <c r="U14" s="18"/>
      <c r="V14" s="18"/>
      <c r="W14" s="18"/>
      <c r="X14" s="18"/>
      <c r="Y14" s="18"/>
      <c r="Z14" s="18"/>
      <c r="AA14" s="18" t="s">
        <v>292</v>
      </c>
      <c r="AB14" s="18" t="s">
        <v>168</v>
      </c>
      <c r="AC14" s="18" t="s">
        <v>169</v>
      </c>
      <c r="AD14" s="18">
        <v>541651375</v>
      </c>
      <c r="AE14" s="18" t="s">
        <v>293</v>
      </c>
      <c r="AF14" s="17" t="s">
        <v>117</v>
      </c>
      <c r="AG14" s="11">
        <v>12</v>
      </c>
      <c r="AH14" s="18">
        <v>0</v>
      </c>
      <c r="AI14" s="12">
        <f t="shared" si="2"/>
        <v>12</v>
      </c>
      <c r="AJ14" s="11">
        <v>0</v>
      </c>
      <c r="AK14" s="12">
        <f t="shared" si="3"/>
        <v>12</v>
      </c>
      <c r="AL14" s="18">
        <v>12</v>
      </c>
      <c r="AM14" s="17">
        <v>12</v>
      </c>
      <c r="AN14" s="18">
        <v>0</v>
      </c>
      <c r="AO14" s="18">
        <v>0</v>
      </c>
      <c r="AP14" s="12">
        <f t="shared" si="4"/>
        <v>12</v>
      </c>
      <c r="AQ14" s="15">
        <f t="shared" si="5"/>
        <v>12</v>
      </c>
      <c r="AR14" s="18">
        <v>0</v>
      </c>
      <c r="AS14" s="17">
        <v>0</v>
      </c>
      <c r="AT14" s="12">
        <f t="shared" si="6"/>
        <v>12</v>
      </c>
      <c r="AU14" s="12">
        <f t="shared" si="7"/>
        <v>12</v>
      </c>
      <c r="AV14" s="18">
        <v>7</v>
      </c>
      <c r="AW14" s="18">
        <v>2</v>
      </c>
      <c r="AX14" s="18">
        <v>1</v>
      </c>
      <c r="AY14" s="18">
        <v>2</v>
      </c>
      <c r="AZ14" s="12">
        <f t="shared" si="8"/>
        <v>12</v>
      </c>
      <c r="BA14" s="18">
        <v>0</v>
      </c>
      <c r="BB14" s="18">
        <v>0</v>
      </c>
      <c r="BC14" s="18">
        <v>0</v>
      </c>
      <c r="BD14" s="18">
        <v>0</v>
      </c>
      <c r="BE14" s="18">
        <v>12</v>
      </c>
      <c r="BF14" s="18">
        <v>0</v>
      </c>
      <c r="BG14" s="18"/>
      <c r="BH14" s="18">
        <v>0</v>
      </c>
      <c r="BI14" s="18">
        <v>2</v>
      </c>
      <c r="BJ14" s="18">
        <v>10</v>
      </c>
      <c r="BK14" s="18">
        <v>0</v>
      </c>
      <c r="BL14" s="18">
        <v>0</v>
      </c>
      <c r="BM14" s="18">
        <v>0</v>
      </c>
      <c r="BN14" s="18">
        <v>0</v>
      </c>
      <c r="BO14" s="18">
        <v>10</v>
      </c>
      <c r="BP14" s="18">
        <v>1</v>
      </c>
      <c r="BQ14" s="18">
        <v>1</v>
      </c>
      <c r="BR14" s="18">
        <v>0</v>
      </c>
      <c r="BS14" s="18">
        <v>1</v>
      </c>
      <c r="BT14" s="18">
        <v>1</v>
      </c>
      <c r="BU14" s="18">
        <v>2</v>
      </c>
      <c r="BV14" s="18">
        <v>1</v>
      </c>
      <c r="BW14" s="18">
        <v>1</v>
      </c>
      <c r="BX14" s="18">
        <v>1</v>
      </c>
      <c r="BY14" s="18">
        <v>1</v>
      </c>
      <c r="BZ14" s="18">
        <v>1</v>
      </c>
      <c r="CA14" s="18">
        <v>1</v>
      </c>
      <c r="CB14" s="18">
        <v>0.85</v>
      </c>
      <c r="CC14" s="18">
        <v>1</v>
      </c>
      <c r="CD14" s="18">
        <v>0</v>
      </c>
      <c r="CE14" s="18">
        <v>1</v>
      </c>
      <c r="CF14" s="18">
        <v>0.9</v>
      </c>
      <c r="CG14" s="18">
        <v>2.7</v>
      </c>
      <c r="CH14" s="18">
        <v>0</v>
      </c>
      <c r="CI14" s="18">
        <v>0.6</v>
      </c>
      <c r="CJ14" s="18">
        <v>2.1</v>
      </c>
      <c r="CK14" s="18">
        <v>0.6</v>
      </c>
      <c r="CL14" s="18">
        <v>0.2</v>
      </c>
      <c r="CM14" s="18">
        <v>0.05</v>
      </c>
      <c r="CN14" s="18">
        <v>0</v>
      </c>
      <c r="CO14" s="18">
        <v>0</v>
      </c>
      <c r="CP14" s="18">
        <v>0.8</v>
      </c>
      <c r="CQ14" s="18">
        <v>0</v>
      </c>
      <c r="CR14" s="18">
        <v>0</v>
      </c>
      <c r="CS14" s="18">
        <v>1</v>
      </c>
      <c r="CT14" s="18">
        <v>0</v>
      </c>
      <c r="CU14" s="18">
        <v>0</v>
      </c>
      <c r="CV14" s="18">
        <v>0</v>
      </c>
      <c r="CW14" s="11">
        <v>0.25</v>
      </c>
      <c r="CX14" s="18">
        <v>0</v>
      </c>
      <c r="CY14" s="18">
        <v>0</v>
      </c>
      <c r="CZ14" s="18">
        <v>1.9</v>
      </c>
      <c r="DA14" s="18">
        <v>0</v>
      </c>
      <c r="DB14" s="18">
        <v>0</v>
      </c>
      <c r="DC14" s="15">
        <f t="shared" si="9"/>
        <v>10.85</v>
      </c>
      <c r="DD14" s="12">
        <f t="shared" si="10"/>
        <v>0</v>
      </c>
      <c r="DE14" s="15">
        <f t="shared" si="11"/>
        <v>10.85</v>
      </c>
      <c r="DF14" s="15">
        <f t="shared" si="12"/>
        <v>11.1</v>
      </c>
      <c r="DG14" s="18">
        <v>5</v>
      </c>
      <c r="DH14" s="18" t="s">
        <v>497</v>
      </c>
      <c r="DI14" s="18">
        <v>2</v>
      </c>
      <c r="DJ14" s="18" t="s">
        <v>498</v>
      </c>
      <c r="DK14" s="18">
        <v>0</v>
      </c>
      <c r="DL14" s="18">
        <v>0</v>
      </c>
      <c r="DM14" s="18">
        <v>1</v>
      </c>
      <c r="DN14" s="18" t="s">
        <v>499</v>
      </c>
      <c r="DO14" s="18">
        <v>0</v>
      </c>
      <c r="DP14" s="18">
        <v>0</v>
      </c>
      <c r="DQ14" s="18">
        <v>0</v>
      </c>
      <c r="DR14" s="18">
        <v>0</v>
      </c>
      <c r="DS14" s="18">
        <v>255</v>
      </c>
      <c r="DT14" s="18" t="s">
        <v>500</v>
      </c>
      <c r="DU14" s="73">
        <v>40</v>
      </c>
      <c r="DV14" s="18" t="s">
        <v>501</v>
      </c>
      <c r="DW14" s="18">
        <v>0</v>
      </c>
      <c r="DX14" s="18">
        <v>0</v>
      </c>
      <c r="DY14" s="18">
        <v>120</v>
      </c>
      <c r="DZ14" s="18">
        <v>8</v>
      </c>
      <c r="EA14" s="18" t="s">
        <v>502</v>
      </c>
      <c r="EB14" s="18">
        <v>1</v>
      </c>
      <c r="EC14" s="18">
        <v>7</v>
      </c>
      <c r="ED14" s="18" t="s">
        <v>550</v>
      </c>
      <c r="EE14" s="18">
        <v>0</v>
      </c>
      <c r="EF14" s="18">
        <v>0</v>
      </c>
      <c r="EG14" s="18">
        <v>0</v>
      </c>
      <c r="EH14" s="18">
        <v>5</v>
      </c>
      <c r="EI14" s="18">
        <v>0</v>
      </c>
      <c r="EJ14" s="18">
        <v>0</v>
      </c>
      <c r="EK14" s="18">
        <v>1</v>
      </c>
      <c r="EL14" s="18" t="s">
        <v>533</v>
      </c>
      <c r="EM14" s="18" t="s">
        <v>534</v>
      </c>
      <c r="EN14" s="18">
        <v>3</v>
      </c>
      <c r="EO14" s="18">
        <v>0</v>
      </c>
      <c r="EP14" s="18">
        <v>0</v>
      </c>
      <c r="EQ14" s="18">
        <v>6</v>
      </c>
      <c r="ER14" s="18">
        <v>0</v>
      </c>
      <c r="ES14" s="18">
        <v>0</v>
      </c>
      <c r="ET14" s="18">
        <v>6</v>
      </c>
      <c r="EU14" s="18">
        <v>0</v>
      </c>
      <c r="EV14" s="18">
        <v>0</v>
      </c>
      <c r="EW14" s="18">
        <v>0</v>
      </c>
      <c r="EX14" s="18">
        <v>0</v>
      </c>
      <c r="EY14" s="18">
        <v>0</v>
      </c>
      <c r="EZ14" s="18">
        <v>1</v>
      </c>
      <c r="FA14" s="18">
        <v>6</v>
      </c>
      <c r="FB14" s="18">
        <v>0</v>
      </c>
      <c r="FC14" s="18">
        <v>0</v>
      </c>
      <c r="FD14" s="18">
        <v>0</v>
      </c>
      <c r="FE14" s="18">
        <v>0</v>
      </c>
      <c r="FF14" s="18">
        <v>0</v>
      </c>
      <c r="FG14" s="18">
        <v>0</v>
      </c>
      <c r="FH14" s="12">
        <f t="shared" si="13"/>
        <v>0</v>
      </c>
      <c r="FI14" s="18">
        <v>0</v>
      </c>
      <c r="FJ14" s="18">
        <v>0</v>
      </c>
      <c r="FK14" s="12">
        <f t="shared" si="14"/>
        <v>0</v>
      </c>
      <c r="FL14" s="18">
        <v>0</v>
      </c>
      <c r="FM14" s="18">
        <v>0</v>
      </c>
      <c r="FN14" s="18">
        <v>4</v>
      </c>
      <c r="FO14" s="18">
        <v>4</v>
      </c>
      <c r="FP14" s="12">
        <f t="shared" si="15"/>
        <v>8</v>
      </c>
      <c r="FQ14" s="18">
        <v>12</v>
      </c>
      <c r="FR14" s="18">
        <v>0</v>
      </c>
      <c r="FS14" s="18">
        <v>71</v>
      </c>
      <c r="FT14" s="18">
        <v>64</v>
      </c>
      <c r="FU14" s="18">
        <v>6</v>
      </c>
      <c r="FV14" s="18">
        <v>1</v>
      </c>
      <c r="FW14" s="18">
        <v>55</v>
      </c>
      <c r="FX14" s="18">
        <v>93</v>
      </c>
      <c r="FY14" s="18">
        <v>143</v>
      </c>
      <c r="FZ14" s="18">
        <v>0</v>
      </c>
      <c r="GA14" s="18">
        <v>9</v>
      </c>
      <c r="GB14" s="18">
        <v>16</v>
      </c>
      <c r="GC14" s="18">
        <v>1</v>
      </c>
      <c r="GD14" s="18">
        <v>1</v>
      </c>
      <c r="GE14" s="18">
        <v>3</v>
      </c>
      <c r="GF14" s="18">
        <v>3</v>
      </c>
      <c r="GG14" s="18">
        <v>0</v>
      </c>
      <c r="GH14" s="18">
        <v>0</v>
      </c>
      <c r="GI14" s="18">
        <v>0</v>
      </c>
      <c r="GJ14" s="18">
        <v>0</v>
      </c>
      <c r="GK14" s="18">
        <v>0</v>
      </c>
      <c r="GL14" s="18">
        <v>0</v>
      </c>
      <c r="GM14" s="18">
        <v>0</v>
      </c>
      <c r="GN14" s="18">
        <v>0</v>
      </c>
      <c r="GO14" s="18">
        <v>0</v>
      </c>
      <c r="GP14" s="18">
        <v>0</v>
      </c>
      <c r="GQ14" s="18">
        <v>0</v>
      </c>
      <c r="GR14" s="18">
        <v>0</v>
      </c>
      <c r="GS14" s="18">
        <v>0</v>
      </c>
      <c r="GT14" s="18">
        <v>72</v>
      </c>
      <c r="GU14" s="18">
        <v>70</v>
      </c>
      <c r="GV14" s="18">
        <v>11</v>
      </c>
      <c r="GW14" s="18">
        <v>0</v>
      </c>
      <c r="GX14" s="18">
        <v>0</v>
      </c>
      <c r="GY14" s="18">
        <v>1</v>
      </c>
      <c r="GZ14" s="18">
        <v>0</v>
      </c>
      <c r="HA14" s="18">
        <v>6</v>
      </c>
      <c r="HB14" s="18">
        <v>2</v>
      </c>
      <c r="HC14" s="18">
        <v>7</v>
      </c>
      <c r="HD14" s="18">
        <v>1</v>
      </c>
      <c r="HE14" s="18">
        <v>0</v>
      </c>
      <c r="HF14" s="18">
        <v>0</v>
      </c>
      <c r="HG14" s="18">
        <v>0</v>
      </c>
      <c r="HH14" s="18">
        <v>2</v>
      </c>
      <c r="HI14" s="18" t="s">
        <v>658</v>
      </c>
      <c r="HJ14" s="18" t="s">
        <v>659</v>
      </c>
      <c r="HK14" s="18" t="s">
        <v>660</v>
      </c>
      <c r="HL14" s="18">
        <v>1</v>
      </c>
      <c r="HM14" s="18">
        <v>0</v>
      </c>
      <c r="HN14" s="18">
        <v>1</v>
      </c>
      <c r="HO14" s="18">
        <v>1</v>
      </c>
      <c r="HP14" s="18" t="s">
        <v>673</v>
      </c>
      <c r="HQ14" s="18">
        <v>2</v>
      </c>
      <c r="HR14" s="18" t="s">
        <v>725</v>
      </c>
      <c r="HS14" s="18" t="s">
        <v>726</v>
      </c>
      <c r="HT14" s="18" t="s">
        <v>727</v>
      </c>
      <c r="HU14" s="18">
        <v>1</v>
      </c>
      <c r="HV14" s="18" t="s">
        <v>728</v>
      </c>
      <c r="HW14" s="18">
        <v>1</v>
      </c>
      <c r="HX14" s="18" t="s">
        <v>729</v>
      </c>
      <c r="HY14" s="18" t="s">
        <v>730</v>
      </c>
      <c r="HZ14" s="18">
        <v>0</v>
      </c>
      <c r="IA14" s="18">
        <v>0</v>
      </c>
      <c r="IB14" s="18" t="s">
        <v>731</v>
      </c>
      <c r="IC14" s="18"/>
      <c r="ID14" s="18"/>
      <c r="IE14" s="18"/>
      <c r="IF14" s="18"/>
      <c r="IG14" s="18"/>
      <c r="IH14" s="18"/>
      <c r="II14" s="18"/>
      <c r="IJ14" s="18"/>
      <c r="IK14" s="18"/>
      <c r="IL14" s="18"/>
      <c r="IM14" s="18"/>
      <c r="IN14" s="18"/>
      <c r="IO14" s="18"/>
      <c r="IP14" s="1">
        <v>1154654</v>
      </c>
      <c r="IQ14" s="2">
        <v>7194.6327259999998</v>
      </c>
      <c r="IR14" s="1">
        <v>21</v>
      </c>
      <c r="IS14" s="1">
        <v>35</v>
      </c>
      <c r="IT14" s="1">
        <v>673</v>
      </c>
      <c r="IU14" s="77">
        <v>169</v>
      </c>
      <c r="IV14" s="77">
        <v>424</v>
      </c>
      <c r="IW14" s="77">
        <v>593</v>
      </c>
      <c r="IX14" s="1">
        <v>0</v>
      </c>
      <c r="IY14" s="2">
        <f t="shared" si="24"/>
        <v>25.111441307578009</v>
      </c>
      <c r="IZ14" s="78">
        <v>22.078174946438534</v>
      </c>
      <c r="JA14" s="2">
        <f t="shared" si="22"/>
        <v>88.112927191679049</v>
      </c>
      <c r="JB14" s="78">
        <v>92.088243449273833</v>
      </c>
      <c r="JC14" s="42">
        <v>78.010000000000005</v>
      </c>
      <c r="JD14" s="42">
        <f t="shared" si="16"/>
        <v>3.7147619047619052</v>
      </c>
      <c r="JE14" s="42">
        <v>21.849999999999998</v>
      </c>
      <c r="JF14" s="42">
        <f t="shared" si="17"/>
        <v>1.0404761904761903</v>
      </c>
      <c r="JG14" s="42">
        <v>106.16</v>
      </c>
      <c r="JH14" s="42">
        <f t="shared" si="18"/>
        <v>5.0552380952380949</v>
      </c>
      <c r="JI14" s="42">
        <v>19.069999999999997</v>
      </c>
      <c r="JJ14" s="42">
        <f t="shared" si="19"/>
        <v>0.90809523809523796</v>
      </c>
      <c r="JK14" s="40">
        <f t="shared" si="20"/>
        <v>99.86</v>
      </c>
      <c r="JL14" s="38">
        <v>2.1</v>
      </c>
      <c r="JM14" s="40">
        <f t="shared" si="23"/>
        <v>47.55238095238095</v>
      </c>
      <c r="JN14" s="48">
        <f t="shared" si="0"/>
        <v>49.416666666666664</v>
      </c>
      <c r="JO14" s="52">
        <v>1051</v>
      </c>
      <c r="JP14" s="26">
        <f t="shared" si="21"/>
        <v>500.47619047619048</v>
      </c>
      <c r="JQ14" s="45">
        <f t="shared" si="1"/>
        <v>56.083333333333336</v>
      </c>
      <c r="JR14" s="35">
        <v>1</v>
      </c>
    </row>
    <row r="15" spans="1:278" ht="255" x14ac:dyDescent="0.25">
      <c r="A15" s="63" t="s">
        <v>91</v>
      </c>
      <c r="B15" s="18" t="s">
        <v>92</v>
      </c>
      <c r="C15" s="18" t="s">
        <v>294</v>
      </c>
      <c r="D15" s="18" t="s">
        <v>295</v>
      </c>
      <c r="E15" s="18" t="s">
        <v>296</v>
      </c>
      <c r="F15" s="11">
        <v>77911</v>
      </c>
      <c r="G15" s="18" t="s">
        <v>297</v>
      </c>
      <c r="H15" s="18" t="s">
        <v>298</v>
      </c>
      <c r="I15" s="18" t="s">
        <v>299</v>
      </c>
      <c r="J15" s="18" t="s">
        <v>300</v>
      </c>
      <c r="K15" s="18" t="s">
        <v>301</v>
      </c>
      <c r="L15" s="18" t="s">
        <v>164</v>
      </c>
      <c r="M15" s="18">
        <v>585508326</v>
      </c>
      <c r="N15" s="18" t="s">
        <v>302</v>
      </c>
      <c r="O15" s="18" t="s">
        <v>303</v>
      </c>
      <c r="P15" s="18" t="s">
        <v>304</v>
      </c>
      <c r="Q15" s="18" t="s">
        <v>305</v>
      </c>
      <c r="R15" s="18" t="s">
        <v>306</v>
      </c>
      <c r="S15" s="18">
        <v>585508649</v>
      </c>
      <c r="T15" s="18" t="s">
        <v>307</v>
      </c>
      <c r="U15" s="18"/>
      <c r="V15" s="18"/>
      <c r="W15" s="18"/>
      <c r="X15" s="18"/>
      <c r="Y15" s="18"/>
      <c r="Z15" s="18"/>
      <c r="AA15" s="18"/>
      <c r="AB15" s="18"/>
      <c r="AC15" s="18"/>
      <c r="AD15" s="18"/>
      <c r="AE15" s="18"/>
      <c r="AF15" s="17" t="s">
        <v>117</v>
      </c>
      <c r="AG15" s="18">
        <v>9</v>
      </c>
      <c r="AH15" s="11">
        <v>13</v>
      </c>
      <c r="AI15" s="12">
        <f t="shared" si="2"/>
        <v>22</v>
      </c>
      <c r="AJ15" s="18">
        <v>1</v>
      </c>
      <c r="AK15" s="12">
        <f t="shared" si="3"/>
        <v>23</v>
      </c>
      <c r="AL15" s="18">
        <v>9</v>
      </c>
      <c r="AM15" s="17">
        <v>8.5</v>
      </c>
      <c r="AN15" s="18">
        <v>12</v>
      </c>
      <c r="AO15" s="17">
        <v>12</v>
      </c>
      <c r="AP15" s="12">
        <f t="shared" si="4"/>
        <v>21</v>
      </c>
      <c r="AQ15" s="15">
        <f t="shared" si="5"/>
        <v>20.5</v>
      </c>
      <c r="AR15" s="11">
        <v>1</v>
      </c>
      <c r="AS15" s="17">
        <v>1</v>
      </c>
      <c r="AT15" s="12">
        <f t="shared" si="6"/>
        <v>22</v>
      </c>
      <c r="AU15" s="12">
        <f t="shared" si="7"/>
        <v>21.5</v>
      </c>
      <c r="AV15" s="18">
        <v>1</v>
      </c>
      <c r="AW15" s="18">
        <v>4</v>
      </c>
      <c r="AX15" s="18">
        <v>0</v>
      </c>
      <c r="AY15" s="18">
        <v>4</v>
      </c>
      <c r="AZ15" s="60">
        <f t="shared" si="8"/>
        <v>9</v>
      </c>
      <c r="BA15" s="11">
        <v>0</v>
      </c>
      <c r="BB15" s="11">
        <v>0</v>
      </c>
      <c r="BC15" s="11">
        <v>0</v>
      </c>
      <c r="BD15" s="11">
        <v>0</v>
      </c>
      <c r="BE15" s="11">
        <v>9</v>
      </c>
      <c r="BF15" s="11">
        <v>0</v>
      </c>
      <c r="BG15" s="11"/>
      <c r="BH15" s="11">
        <v>1</v>
      </c>
      <c r="BI15" s="11">
        <v>1</v>
      </c>
      <c r="BJ15" s="11">
        <v>7</v>
      </c>
      <c r="BK15" s="11">
        <v>0</v>
      </c>
      <c r="BL15" s="11">
        <v>0</v>
      </c>
      <c r="BM15" s="11">
        <v>0</v>
      </c>
      <c r="BN15" s="11">
        <v>0</v>
      </c>
      <c r="BO15" s="11">
        <v>4</v>
      </c>
      <c r="BP15" s="11">
        <v>4</v>
      </c>
      <c r="BQ15" s="11">
        <v>1</v>
      </c>
      <c r="BR15" s="11">
        <v>0</v>
      </c>
      <c r="BS15" s="11">
        <v>1</v>
      </c>
      <c r="BT15" s="11">
        <v>1</v>
      </c>
      <c r="BU15" s="18">
        <v>3</v>
      </c>
      <c r="BV15" s="18">
        <v>1</v>
      </c>
      <c r="BW15" s="18">
        <v>0</v>
      </c>
      <c r="BX15" s="18">
        <v>1</v>
      </c>
      <c r="BY15" s="18">
        <v>0</v>
      </c>
      <c r="BZ15" s="18">
        <v>0</v>
      </c>
      <c r="CA15" s="18">
        <v>0</v>
      </c>
      <c r="CB15" s="18">
        <v>0.5</v>
      </c>
      <c r="CC15" s="18">
        <v>1</v>
      </c>
      <c r="CD15" s="18">
        <v>1</v>
      </c>
      <c r="CE15" s="18">
        <v>1</v>
      </c>
      <c r="CF15" s="18">
        <v>1.42</v>
      </c>
      <c r="CG15" s="18">
        <v>1.04</v>
      </c>
      <c r="CH15" s="18">
        <v>0.48</v>
      </c>
      <c r="CI15" s="18">
        <v>0.74</v>
      </c>
      <c r="CJ15" s="18">
        <v>2.2400000000000002</v>
      </c>
      <c r="CK15" s="18">
        <v>0.44</v>
      </c>
      <c r="CL15" s="18">
        <v>0.6</v>
      </c>
      <c r="CM15" s="18">
        <v>0.1</v>
      </c>
      <c r="CN15" s="18">
        <v>0.34</v>
      </c>
      <c r="CO15" s="18" t="s">
        <v>93</v>
      </c>
      <c r="CP15" s="18">
        <v>0.15</v>
      </c>
      <c r="CQ15" s="18">
        <v>0</v>
      </c>
      <c r="CR15" s="18">
        <v>0</v>
      </c>
      <c r="CS15" s="18">
        <v>0.18</v>
      </c>
      <c r="CT15" s="18">
        <v>0.5</v>
      </c>
      <c r="CU15" s="18">
        <v>0</v>
      </c>
      <c r="CV15" s="18">
        <v>0</v>
      </c>
      <c r="CW15" s="18">
        <v>0</v>
      </c>
      <c r="CX15" s="18">
        <v>0</v>
      </c>
      <c r="CY15" s="18">
        <v>0</v>
      </c>
      <c r="CZ15" s="18">
        <v>0.27</v>
      </c>
      <c r="DA15" s="18">
        <v>0.1</v>
      </c>
      <c r="DB15" s="18">
        <v>0</v>
      </c>
      <c r="DC15" s="15">
        <f t="shared" si="9"/>
        <v>8</v>
      </c>
      <c r="DD15" s="15">
        <f t="shared" si="10"/>
        <v>0.6</v>
      </c>
      <c r="DE15" s="15">
        <f t="shared" si="11"/>
        <v>8.6</v>
      </c>
      <c r="DF15" s="15">
        <f t="shared" si="12"/>
        <v>8.6</v>
      </c>
      <c r="DG15" s="18">
        <v>0</v>
      </c>
      <c r="DH15" s="18">
        <v>0</v>
      </c>
      <c r="DI15" s="18">
        <v>1</v>
      </c>
      <c r="DJ15" s="18" t="s">
        <v>503</v>
      </c>
      <c r="DK15" s="18">
        <v>0</v>
      </c>
      <c r="DL15" s="18">
        <v>0</v>
      </c>
      <c r="DM15" s="18">
        <v>0</v>
      </c>
      <c r="DN15" s="18">
        <v>0</v>
      </c>
      <c r="DO15" s="18">
        <v>5</v>
      </c>
      <c r="DP15" s="18" t="s">
        <v>504</v>
      </c>
      <c r="DQ15" s="18">
        <v>0</v>
      </c>
      <c r="DR15" s="18">
        <v>0</v>
      </c>
      <c r="DS15" s="18">
        <v>96</v>
      </c>
      <c r="DT15" s="18" t="s">
        <v>505</v>
      </c>
      <c r="DU15" s="74">
        <v>2</v>
      </c>
      <c r="DV15" s="18" t="s">
        <v>506</v>
      </c>
      <c r="DW15" s="18">
        <v>0</v>
      </c>
      <c r="DX15" s="18">
        <v>0</v>
      </c>
      <c r="DY15" s="18">
        <v>8</v>
      </c>
      <c r="DZ15" s="18">
        <v>3</v>
      </c>
      <c r="EA15" s="18" t="s">
        <v>507</v>
      </c>
      <c r="EB15" s="18">
        <v>1</v>
      </c>
      <c r="EC15" s="18">
        <v>7</v>
      </c>
      <c r="ED15" s="18" t="s">
        <v>551</v>
      </c>
      <c r="EE15" s="18">
        <v>0</v>
      </c>
      <c r="EF15" s="18">
        <v>0</v>
      </c>
      <c r="EG15" s="18">
        <v>0</v>
      </c>
      <c r="EH15" s="18">
        <v>5</v>
      </c>
      <c r="EI15" s="18">
        <v>0</v>
      </c>
      <c r="EJ15" s="18">
        <v>0</v>
      </c>
      <c r="EK15" s="18">
        <v>1</v>
      </c>
      <c r="EL15" s="18" t="s">
        <v>552</v>
      </c>
      <c r="EM15" s="18" t="s">
        <v>553</v>
      </c>
      <c r="EN15" s="18">
        <v>14</v>
      </c>
      <c r="EO15" s="18">
        <v>0</v>
      </c>
      <c r="EP15" s="18">
        <v>0</v>
      </c>
      <c r="EQ15" s="18">
        <v>3</v>
      </c>
      <c r="ER15" s="18">
        <v>0</v>
      </c>
      <c r="ES15" s="18">
        <v>0</v>
      </c>
      <c r="ET15" s="18">
        <v>3</v>
      </c>
      <c r="EU15" s="18">
        <v>0</v>
      </c>
      <c r="EV15" s="18">
        <v>0</v>
      </c>
      <c r="EW15" s="18">
        <v>0</v>
      </c>
      <c r="EX15" s="18">
        <v>0</v>
      </c>
      <c r="EY15" s="18">
        <v>0</v>
      </c>
      <c r="EZ15" s="18">
        <v>0</v>
      </c>
      <c r="FA15" s="18">
        <v>0</v>
      </c>
      <c r="FB15" s="18">
        <v>0</v>
      </c>
      <c r="FC15" s="18">
        <v>0</v>
      </c>
      <c r="FD15" s="18">
        <v>1</v>
      </c>
      <c r="FE15" s="18">
        <v>1</v>
      </c>
      <c r="FF15" s="18">
        <v>0</v>
      </c>
      <c r="FG15" s="18">
        <v>0</v>
      </c>
      <c r="FH15" s="12">
        <f t="shared" si="13"/>
        <v>0</v>
      </c>
      <c r="FI15" s="18">
        <v>0</v>
      </c>
      <c r="FJ15" s="18">
        <v>0</v>
      </c>
      <c r="FK15" s="12">
        <f t="shared" si="14"/>
        <v>0</v>
      </c>
      <c r="FL15" s="18">
        <v>0</v>
      </c>
      <c r="FM15" s="18">
        <v>0</v>
      </c>
      <c r="FN15" s="18">
        <v>4</v>
      </c>
      <c r="FO15" s="18">
        <v>4</v>
      </c>
      <c r="FP15" s="12">
        <f t="shared" si="15"/>
        <v>8</v>
      </c>
      <c r="FQ15" s="18">
        <v>7</v>
      </c>
      <c r="FR15" s="18">
        <v>0</v>
      </c>
      <c r="FS15" s="18">
        <v>32</v>
      </c>
      <c r="FT15" s="18">
        <v>53</v>
      </c>
      <c r="FU15" s="18">
        <v>1</v>
      </c>
      <c r="FV15" s="18">
        <v>0</v>
      </c>
      <c r="FW15" s="18">
        <v>29</v>
      </c>
      <c r="FX15" s="18">
        <v>62</v>
      </c>
      <c r="FY15" s="18">
        <v>0</v>
      </c>
      <c r="FZ15" s="18">
        <v>52</v>
      </c>
      <c r="GA15" s="18">
        <v>16</v>
      </c>
      <c r="GB15" s="18">
        <v>20</v>
      </c>
      <c r="GC15" s="18">
        <v>1</v>
      </c>
      <c r="GD15" s="18">
        <v>1</v>
      </c>
      <c r="GE15" s="18">
        <v>0</v>
      </c>
      <c r="GF15" s="18">
        <v>0</v>
      </c>
      <c r="GG15" s="18">
        <v>0</v>
      </c>
      <c r="GH15" s="18">
        <v>0</v>
      </c>
      <c r="GI15" s="18">
        <v>0</v>
      </c>
      <c r="GJ15" s="18">
        <v>0</v>
      </c>
      <c r="GK15" s="18">
        <v>0</v>
      </c>
      <c r="GL15" s="18">
        <v>0</v>
      </c>
      <c r="GM15" s="18">
        <v>0</v>
      </c>
      <c r="GN15" s="18">
        <v>0</v>
      </c>
      <c r="GO15" s="18">
        <v>0</v>
      </c>
      <c r="GP15" s="18">
        <v>0</v>
      </c>
      <c r="GQ15" s="18">
        <v>0</v>
      </c>
      <c r="GR15" s="18">
        <v>0</v>
      </c>
      <c r="GS15" s="18">
        <v>0</v>
      </c>
      <c r="GT15" s="18">
        <v>0</v>
      </c>
      <c r="GU15" s="18">
        <v>0</v>
      </c>
      <c r="GV15" s="18">
        <v>0</v>
      </c>
      <c r="GW15" s="18">
        <v>0</v>
      </c>
      <c r="GX15" s="18">
        <v>0</v>
      </c>
      <c r="GY15" s="18">
        <v>0</v>
      </c>
      <c r="GZ15" s="18">
        <v>0</v>
      </c>
      <c r="HA15" s="18">
        <v>0</v>
      </c>
      <c r="HB15" s="18">
        <v>0</v>
      </c>
      <c r="HC15" s="18">
        <v>0</v>
      </c>
      <c r="HD15" s="18">
        <v>0</v>
      </c>
      <c r="HE15" s="18">
        <v>0</v>
      </c>
      <c r="HF15" s="18">
        <v>0</v>
      </c>
      <c r="HG15" s="18">
        <v>0</v>
      </c>
      <c r="HH15" s="18">
        <v>3</v>
      </c>
      <c r="HI15" s="18" t="s">
        <v>661</v>
      </c>
      <c r="HJ15" s="18" t="s">
        <v>662</v>
      </c>
      <c r="HK15" s="18">
        <v>0</v>
      </c>
      <c r="HL15" s="18">
        <v>1</v>
      </c>
      <c r="HM15" s="18">
        <v>1</v>
      </c>
      <c r="HN15" s="18">
        <v>1</v>
      </c>
      <c r="HO15" s="18">
        <v>0</v>
      </c>
      <c r="HP15" s="18">
        <v>0</v>
      </c>
      <c r="HQ15" s="18">
        <v>2</v>
      </c>
      <c r="HR15" s="18" t="s">
        <v>732</v>
      </c>
      <c r="HS15" s="18" t="s">
        <v>733</v>
      </c>
      <c r="HT15" s="18" t="s">
        <v>734</v>
      </c>
      <c r="HU15" s="18">
        <v>3</v>
      </c>
      <c r="HV15" s="18" t="s">
        <v>735</v>
      </c>
      <c r="HW15" s="18">
        <v>1</v>
      </c>
      <c r="HX15" s="18" t="s">
        <v>736</v>
      </c>
      <c r="HY15" s="18" t="s">
        <v>737</v>
      </c>
      <c r="HZ15" s="18" t="s">
        <v>555</v>
      </c>
      <c r="IA15" s="18" t="s">
        <v>738</v>
      </c>
      <c r="IB15" s="18">
        <v>0</v>
      </c>
      <c r="IC15" s="18"/>
      <c r="ID15" s="18"/>
      <c r="IE15" s="18"/>
      <c r="IF15" s="18"/>
      <c r="IG15" s="18"/>
      <c r="IH15" s="18"/>
      <c r="II15" s="18"/>
      <c r="IJ15" s="18"/>
      <c r="IK15" s="18"/>
      <c r="IL15" s="18"/>
      <c r="IM15" s="18"/>
      <c r="IN15" s="18"/>
      <c r="IO15" s="18"/>
      <c r="IP15" s="1">
        <v>641681</v>
      </c>
      <c r="IQ15" s="2">
        <v>5266.6373780000004</v>
      </c>
      <c r="IR15" s="1">
        <v>13</v>
      </c>
      <c r="IS15" s="1">
        <v>21</v>
      </c>
      <c r="IT15" s="1">
        <v>399</v>
      </c>
      <c r="IU15" s="77">
        <v>86</v>
      </c>
      <c r="IV15" s="77">
        <v>272</v>
      </c>
      <c r="IW15" s="77">
        <v>358</v>
      </c>
      <c r="IX15" s="1">
        <v>0</v>
      </c>
      <c r="IY15" s="2">
        <f t="shared" si="24"/>
        <v>21.553884711779446</v>
      </c>
      <c r="IZ15" s="78">
        <v>17.17045720572974</v>
      </c>
      <c r="JA15" s="2">
        <f t="shared" si="22"/>
        <v>89.724310776942346</v>
      </c>
      <c r="JB15" s="78">
        <v>90.495092948757332</v>
      </c>
      <c r="JC15" s="42">
        <v>44.31</v>
      </c>
      <c r="JD15" s="42">
        <f t="shared" si="16"/>
        <v>3.4084615384615384</v>
      </c>
      <c r="JE15" s="42">
        <v>11.250000000000002</v>
      </c>
      <c r="JF15" s="42">
        <f t="shared" si="17"/>
        <v>0.86538461538461553</v>
      </c>
      <c r="JG15" s="42">
        <v>56.359999999999992</v>
      </c>
      <c r="JH15" s="42">
        <f t="shared" si="18"/>
        <v>4.3353846153846147</v>
      </c>
      <c r="JI15" s="42">
        <v>7.56</v>
      </c>
      <c r="JJ15" s="42">
        <f t="shared" si="19"/>
        <v>0.58153846153846156</v>
      </c>
      <c r="JK15" s="40">
        <f t="shared" si="20"/>
        <v>55.56</v>
      </c>
      <c r="JL15" s="38">
        <v>2.2400000000000002</v>
      </c>
      <c r="JM15" s="40">
        <f t="shared" si="23"/>
        <v>24.803571428571427</v>
      </c>
      <c r="JN15" s="48">
        <f t="shared" si="0"/>
        <v>17.463414634146343</v>
      </c>
      <c r="JO15" s="52">
        <v>421</v>
      </c>
      <c r="JP15" s="26">
        <f t="shared" si="21"/>
        <v>187.94642857142856</v>
      </c>
      <c r="JQ15" s="45">
        <f t="shared" si="1"/>
        <v>19.463414634146343</v>
      </c>
      <c r="JR15" s="35">
        <v>0</v>
      </c>
    </row>
    <row r="16" spans="1:278" ht="114.75" x14ac:dyDescent="0.25">
      <c r="A16" s="63" t="s">
        <v>94</v>
      </c>
      <c r="B16" s="18" t="s">
        <v>95</v>
      </c>
      <c r="C16" s="18" t="s">
        <v>308</v>
      </c>
      <c r="D16" s="11" t="s">
        <v>309</v>
      </c>
      <c r="E16" s="11" t="s">
        <v>310</v>
      </c>
      <c r="F16" s="11">
        <v>76190</v>
      </c>
      <c r="G16" s="11" t="s">
        <v>311</v>
      </c>
      <c r="H16" s="11" t="s">
        <v>312</v>
      </c>
      <c r="I16" s="11" t="s">
        <v>235</v>
      </c>
      <c r="J16" s="11" t="s">
        <v>313</v>
      </c>
      <c r="K16" s="11" t="s">
        <v>314</v>
      </c>
      <c r="L16" s="11" t="s">
        <v>164</v>
      </c>
      <c r="M16" s="11">
        <v>577043450</v>
      </c>
      <c r="N16" s="11" t="s">
        <v>315</v>
      </c>
      <c r="O16" s="11" t="s">
        <v>202</v>
      </c>
      <c r="P16" s="11" t="s">
        <v>316</v>
      </c>
      <c r="Q16" s="11" t="s">
        <v>317</v>
      </c>
      <c r="R16" s="11" t="s">
        <v>169</v>
      </c>
      <c r="S16" s="18">
        <v>577043470</v>
      </c>
      <c r="T16" s="18" t="s">
        <v>318</v>
      </c>
      <c r="U16" s="18"/>
      <c r="V16" s="18"/>
      <c r="W16" s="18"/>
      <c r="X16" s="18"/>
      <c r="Y16" s="18"/>
      <c r="Z16" s="18"/>
      <c r="AA16" s="18"/>
      <c r="AB16" s="18"/>
      <c r="AC16" s="18"/>
      <c r="AD16" s="18"/>
      <c r="AE16" s="18"/>
      <c r="AF16" s="17" t="s">
        <v>117</v>
      </c>
      <c r="AG16" s="18">
        <v>9</v>
      </c>
      <c r="AH16" s="18">
        <v>0</v>
      </c>
      <c r="AI16" s="12">
        <f t="shared" si="2"/>
        <v>9</v>
      </c>
      <c r="AJ16" s="18">
        <v>0</v>
      </c>
      <c r="AK16" s="12">
        <f t="shared" si="3"/>
        <v>9</v>
      </c>
      <c r="AL16" s="18">
        <v>9</v>
      </c>
      <c r="AM16" s="17">
        <v>9</v>
      </c>
      <c r="AN16" s="18">
        <v>0</v>
      </c>
      <c r="AO16" s="18">
        <v>0</v>
      </c>
      <c r="AP16" s="12">
        <f t="shared" si="4"/>
        <v>9</v>
      </c>
      <c r="AQ16" s="15">
        <f t="shared" si="5"/>
        <v>9</v>
      </c>
      <c r="AR16" s="18">
        <v>0</v>
      </c>
      <c r="AS16" s="18">
        <v>0</v>
      </c>
      <c r="AT16" s="12">
        <f t="shared" si="6"/>
        <v>9</v>
      </c>
      <c r="AU16" s="15">
        <f t="shared" si="7"/>
        <v>9</v>
      </c>
      <c r="AV16" s="18">
        <v>3</v>
      </c>
      <c r="AW16" s="18">
        <v>2</v>
      </c>
      <c r="AX16" s="18">
        <v>1</v>
      </c>
      <c r="AY16" s="18">
        <v>3</v>
      </c>
      <c r="AZ16" s="12">
        <f t="shared" si="8"/>
        <v>9</v>
      </c>
      <c r="BA16" s="18">
        <v>0</v>
      </c>
      <c r="BB16" s="18">
        <v>0</v>
      </c>
      <c r="BC16" s="18">
        <v>0</v>
      </c>
      <c r="BD16" s="18">
        <v>0</v>
      </c>
      <c r="BE16" s="18">
        <v>9</v>
      </c>
      <c r="BF16" s="18">
        <v>0</v>
      </c>
      <c r="BG16" s="18"/>
      <c r="BH16" s="18">
        <v>3</v>
      </c>
      <c r="BI16" s="18">
        <v>3</v>
      </c>
      <c r="BJ16" s="18">
        <v>3</v>
      </c>
      <c r="BK16" s="18">
        <v>0</v>
      </c>
      <c r="BL16" s="18">
        <v>0</v>
      </c>
      <c r="BM16" s="18">
        <v>0</v>
      </c>
      <c r="BN16" s="18">
        <v>0</v>
      </c>
      <c r="BO16" s="18">
        <v>6</v>
      </c>
      <c r="BP16" s="18">
        <v>3</v>
      </c>
      <c r="BQ16" s="18">
        <v>0</v>
      </c>
      <c r="BR16" s="18">
        <v>0</v>
      </c>
      <c r="BS16" s="18">
        <v>1</v>
      </c>
      <c r="BT16" s="18">
        <v>0</v>
      </c>
      <c r="BU16" s="18">
        <v>2</v>
      </c>
      <c r="BV16" s="18">
        <v>1</v>
      </c>
      <c r="BW16" s="18">
        <v>1</v>
      </c>
      <c r="BX16" s="18">
        <v>1</v>
      </c>
      <c r="BY16" s="18">
        <v>1</v>
      </c>
      <c r="BZ16" s="18">
        <v>1</v>
      </c>
      <c r="CA16" s="18">
        <v>1</v>
      </c>
      <c r="CB16" s="18">
        <v>3</v>
      </c>
      <c r="CC16" s="18">
        <v>1</v>
      </c>
      <c r="CD16" s="18">
        <v>0</v>
      </c>
      <c r="CE16" s="18">
        <v>1</v>
      </c>
      <c r="CF16" s="18">
        <v>1.7</v>
      </c>
      <c r="CG16" s="18">
        <v>1</v>
      </c>
      <c r="CH16" s="18">
        <v>0</v>
      </c>
      <c r="CI16" s="18">
        <v>1</v>
      </c>
      <c r="CJ16" s="18">
        <v>2</v>
      </c>
      <c r="CK16" s="18">
        <v>1.1499999999999999</v>
      </c>
      <c r="CL16" s="18">
        <v>1.05</v>
      </c>
      <c r="CM16" s="18">
        <v>0.1</v>
      </c>
      <c r="CN16" s="18">
        <v>0</v>
      </c>
      <c r="CO16" s="18">
        <v>0</v>
      </c>
      <c r="CP16" s="18">
        <v>9</v>
      </c>
      <c r="CQ16" s="18">
        <v>0</v>
      </c>
      <c r="CR16" s="18">
        <v>0</v>
      </c>
      <c r="CS16" s="18">
        <v>1</v>
      </c>
      <c r="CT16" s="18">
        <v>0</v>
      </c>
      <c r="CU16" s="18">
        <v>0</v>
      </c>
      <c r="CV16" s="18">
        <v>0</v>
      </c>
      <c r="CW16" s="18">
        <v>0</v>
      </c>
      <c r="CX16" s="18">
        <v>0</v>
      </c>
      <c r="CY16" s="18">
        <v>0</v>
      </c>
      <c r="CZ16" s="18">
        <v>0.3</v>
      </c>
      <c r="DA16" s="18">
        <v>0</v>
      </c>
      <c r="DB16" s="18">
        <v>0</v>
      </c>
      <c r="DC16" s="15">
        <f t="shared" si="9"/>
        <v>18.3</v>
      </c>
      <c r="DD16" s="12">
        <f t="shared" si="10"/>
        <v>0</v>
      </c>
      <c r="DE16" s="15">
        <f t="shared" si="11"/>
        <v>18.3</v>
      </c>
      <c r="DF16" s="15">
        <f t="shared" si="12"/>
        <v>18.3</v>
      </c>
      <c r="DG16" s="18">
        <v>2</v>
      </c>
      <c r="DH16" s="18" t="s">
        <v>508</v>
      </c>
      <c r="DI16" s="18" t="s">
        <v>509</v>
      </c>
      <c r="DJ16" s="18" t="s">
        <v>510</v>
      </c>
      <c r="DK16" s="18">
        <v>0</v>
      </c>
      <c r="DL16" s="18">
        <v>0</v>
      </c>
      <c r="DM16" s="18">
        <v>0</v>
      </c>
      <c r="DN16" s="18">
        <v>0</v>
      </c>
      <c r="DO16" s="18">
        <v>0</v>
      </c>
      <c r="DP16" s="18">
        <v>0</v>
      </c>
      <c r="DQ16" s="18">
        <v>0</v>
      </c>
      <c r="DR16" s="18">
        <v>0</v>
      </c>
      <c r="DS16" s="18">
        <v>40</v>
      </c>
      <c r="DT16" s="18" t="s">
        <v>511</v>
      </c>
      <c r="DU16" s="74">
        <v>6</v>
      </c>
      <c r="DV16" s="18" t="s">
        <v>512</v>
      </c>
      <c r="DW16" s="18">
        <v>4</v>
      </c>
      <c r="DX16" s="18" t="s">
        <v>513</v>
      </c>
      <c r="DY16" s="18">
        <v>44</v>
      </c>
      <c r="DZ16" s="18">
        <v>2</v>
      </c>
      <c r="EA16" s="18" t="s">
        <v>514</v>
      </c>
      <c r="EB16" s="18">
        <v>1</v>
      </c>
      <c r="EC16" s="18">
        <v>7</v>
      </c>
      <c r="ED16" s="18" t="s">
        <v>554</v>
      </c>
      <c r="EE16" s="18" t="s">
        <v>555</v>
      </c>
      <c r="EF16" s="18" t="s">
        <v>556</v>
      </c>
      <c r="EG16" s="18" t="s">
        <v>467</v>
      </c>
      <c r="EH16" s="18">
        <v>2</v>
      </c>
      <c r="EI16" s="18">
        <v>0</v>
      </c>
      <c r="EJ16" s="18">
        <v>0</v>
      </c>
      <c r="EK16" s="18">
        <v>1</v>
      </c>
      <c r="EL16" s="18" t="s">
        <v>557</v>
      </c>
      <c r="EM16" s="18" t="s">
        <v>558</v>
      </c>
      <c r="EN16" s="18">
        <v>0</v>
      </c>
      <c r="EO16" s="18">
        <v>0</v>
      </c>
      <c r="EP16" s="18">
        <v>0</v>
      </c>
      <c r="EQ16" s="18">
        <v>0</v>
      </c>
      <c r="ER16" s="18">
        <v>0</v>
      </c>
      <c r="ES16" s="18">
        <v>0</v>
      </c>
      <c r="ET16" s="18">
        <v>0</v>
      </c>
      <c r="EU16" s="18">
        <v>0</v>
      </c>
      <c r="EV16" s="18">
        <v>0</v>
      </c>
      <c r="EW16" s="18">
        <v>0</v>
      </c>
      <c r="EX16" s="18">
        <v>0</v>
      </c>
      <c r="EY16" s="18">
        <v>0</v>
      </c>
      <c r="EZ16" s="18">
        <v>0</v>
      </c>
      <c r="FA16" s="18">
        <v>0</v>
      </c>
      <c r="FB16" s="18">
        <v>0</v>
      </c>
      <c r="FC16" s="18">
        <v>0</v>
      </c>
      <c r="FD16" s="18">
        <v>1</v>
      </c>
      <c r="FE16" s="18">
        <v>0</v>
      </c>
      <c r="FF16" s="18">
        <v>0</v>
      </c>
      <c r="FG16" s="18">
        <v>1</v>
      </c>
      <c r="FH16" s="12">
        <f t="shared" si="13"/>
        <v>1</v>
      </c>
      <c r="FI16" s="18">
        <v>0</v>
      </c>
      <c r="FJ16" s="18">
        <v>0</v>
      </c>
      <c r="FK16" s="12">
        <f t="shared" si="14"/>
        <v>0</v>
      </c>
      <c r="FL16" s="18">
        <v>0</v>
      </c>
      <c r="FM16" s="18">
        <v>0</v>
      </c>
      <c r="FN16" s="18">
        <v>2</v>
      </c>
      <c r="FO16" s="18">
        <v>8</v>
      </c>
      <c r="FP16" s="12">
        <f t="shared" si="15"/>
        <v>10</v>
      </c>
      <c r="FQ16" s="18">
        <v>2</v>
      </c>
      <c r="FR16" s="18">
        <v>1</v>
      </c>
      <c r="FS16" s="18">
        <v>50</v>
      </c>
      <c r="FT16" s="18">
        <v>33</v>
      </c>
      <c r="FU16" s="18">
        <v>9</v>
      </c>
      <c r="FV16" s="18">
        <v>0</v>
      </c>
      <c r="FW16" s="18">
        <v>52</v>
      </c>
      <c r="FX16" s="18">
        <v>52</v>
      </c>
      <c r="FY16" s="18">
        <v>0</v>
      </c>
      <c r="FZ16" s="18">
        <v>15</v>
      </c>
      <c r="GA16" s="18">
        <v>5</v>
      </c>
      <c r="GB16" s="18">
        <v>8</v>
      </c>
      <c r="GC16" s="18">
        <v>1</v>
      </c>
      <c r="GD16" s="18">
        <v>1</v>
      </c>
      <c r="GE16" s="18">
        <v>1</v>
      </c>
      <c r="GF16" s="18">
        <v>0</v>
      </c>
      <c r="GG16" s="18">
        <v>1</v>
      </c>
      <c r="GH16" s="18">
        <v>0</v>
      </c>
      <c r="GI16" s="18">
        <v>0</v>
      </c>
      <c r="GJ16" s="18">
        <v>0</v>
      </c>
      <c r="GK16" s="18">
        <v>0</v>
      </c>
      <c r="GL16" s="18">
        <v>0</v>
      </c>
      <c r="GM16" s="18">
        <v>0</v>
      </c>
      <c r="GN16" s="18">
        <v>0</v>
      </c>
      <c r="GO16" s="18">
        <v>1</v>
      </c>
      <c r="GP16" s="18">
        <v>0</v>
      </c>
      <c r="GQ16" s="18">
        <v>0</v>
      </c>
      <c r="GR16" s="18">
        <v>1</v>
      </c>
      <c r="GS16" s="18">
        <v>0</v>
      </c>
      <c r="GT16" s="18">
        <v>6</v>
      </c>
      <c r="GU16" s="18">
        <v>6</v>
      </c>
      <c r="GV16" s="18">
        <v>0</v>
      </c>
      <c r="GW16" s="18">
        <v>0</v>
      </c>
      <c r="GX16" s="18">
        <v>0</v>
      </c>
      <c r="GY16" s="18">
        <v>0</v>
      </c>
      <c r="GZ16" s="18">
        <v>0</v>
      </c>
      <c r="HA16" s="18">
        <v>0</v>
      </c>
      <c r="HB16" s="18">
        <v>0</v>
      </c>
      <c r="HC16" s="18">
        <v>0</v>
      </c>
      <c r="HD16" s="18">
        <v>0</v>
      </c>
      <c r="HE16" s="18">
        <v>0</v>
      </c>
      <c r="HF16" s="18">
        <v>0</v>
      </c>
      <c r="HG16" s="18">
        <v>0</v>
      </c>
      <c r="HH16" s="18">
        <v>2</v>
      </c>
      <c r="HI16" s="18" t="s">
        <v>663</v>
      </c>
      <c r="HJ16" s="18" t="s">
        <v>664</v>
      </c>
      <c r="HK16" s="18" t="s">
        <v>665</v>
      </c>
      <c r="HL16" s="18">
        <v>1</v>
      </c>
      <c r="HM16" s="18">
        <v>1</v>
      </c>
      <c r="HN16" s="18">
        <v>1</v>
      </c>
      <c r="HO16" s="18">
        <v>1</v>
      </c>
      <c r="HP16" s="18" t="s">
        <v>674</v>
      </c>
      <c r="HQ16" s="18">
        <v>1</v>
      </c>
      <c r="HR16" s="18" t="s">
        <v>739</v>
      </c>
      <c r="HS16" s="18">
        <v>0</v>
      </c>
      <c r="HT16" s="18" t="s">
        <v>740</v>
      </c>
      <c r="HU16" s="18">
        <v>1</v>
      </c>
      <c r="HV16" s="18">
        <v>0</v>
      </c>
      <c r="HW16" s="18">
        <v>0</v>
      </c>
      <c r="HX16" s="18">
        <v>0</v>
      </c>
      <c r="HY16" s="18">
        <v>0</v>
      </c>
      <c r="HZ16" s="18">
        <v>1</v>
      </c>
      <c r="IA16" s="18">
        <v>0</v>
      </c>
      <c r="IB16" s="18">
        <v>0</v>
      </c>
      <c r="IC16" s="18">
        <v>58743</v>
      </c>
      <c r="ID16" s="18">
        <v>3964</v>
      </c>
      <c r="IE16" s="18">
        <v>13</v>
      </c>
      <c r="IF16" s="18">
        <v>24</v>
      </c>
      <c r="IG16" s="18">
        <v>305</v>
      </c>
      <c r="IH16" s="18">
        <v>98</v>
      </c>
      <c r="II16" s="18">
        <v>199</v>
      </c>
      <c r="IJ16" s="18">
        <v>297</v>
      </c>
      <c r="IK16" s="18">
        <v>0</v>
      </c>
      <c r="IL16" s="75">
        <v>0.32</v>
      </c>
      <c r="IM16" s="75">
        <v>0.31</v>
      </c>
      <c r="IN16" s="75">
        <v>0.97</v>
      </c>
      <c r="IO16" s="75">
        <v>0.96</v>
      </c>
      <c r="IP16" s="1">
        <v>590361</v>
      </c>
      <c r="IQ16" s="2">
        <v>3963.1489689999999</v>
      </c>
      <c r="IR16" s="1">
        <v>13</v>
      </c>
      <c r="IS16" s="1">
        <v>25</v>
      </c>
      <c r="IT16" s="1">
        <v>305</v>
      </c>
      <c r="IU16" s="77">
        <v>86</v>
      </c>
      <c r="IV16" s="77">
        <v>211</v>
      </c>
      <c r="IW16" s="77">
        <v>297</v>
      </c>
      <c r="IX16" s="1">
        <v>0</v>
      </c>
      <c r="IY16" s="2">
        <f t="shared" si="24"/>
        <v>28.196721311475407</v>
      </c>
      <c r="IZ16" s="78">
        <v>24.217396507357979</v>
      </c>
      <c r="JA16" s="2">
        <f t="shared" si="22"/>
        <v>97.377049180327873</v>
      </c>
      <c r="JB16" s="78">
        <v>97.084970312656466</v>
      </c>
      <c r="JC16" s="42">
        <v>28</v>
      </c>
      <c r="JD16" s="42">
        <f t="shared" si="16"/>
        <v>2.1538461538461537</v>
      </c>
      <c r="JE16" s="42">
        <v>12.66</v>
      </c>
      <c r="JF16" s="42">
        <f t="shared" si="17"/>
        <v>0.97384615384615381</v>
      </c>
      <c r="JG16" s="42">
        <v>40.76</v>
      </c>
      <c r="JH16" s="42">
        <f t="shared" si="18"/>
        <v>3.1353846153846154</v>
      </c>
      <c r="JI16" s="42">
        <v>8</v>
      </c>
      <c r="JJ16" s="42">
        <f t="shared" si="19"/>
        <v>0.61538461538461542</v>
      </c>
      <c r="JK16" s="40">
        <f t="shared" si="20"/>
        <v>40.659999999999997</v>
      </c>
      <c r="JL16" s="38">
        <v>2</v>
      </c>
      <c r="JM16" s="40">
        <f t="shared" si="23"/>
        <v>20.329999999999998</v>
      </c>
      <c r="JN16" s="48">
        <f t="shared" si="0"/>
        <v>33</v>
      </c>
      <c r="JO16" s="52">
        <v>550</v>
      </c>
      <c r="JP16" s="26">
        <f t="shared" si="21"/>
        <v>275</v>
      </c>
      <c r="JQ16" s="45">
        <f t="shared" si="1"/>
        <v>33.888888888888886</v>
      </c>
      <c r="JR16" s="35">
        <v>0</v>
      </c>
    </row>
    <row r="17" spans="1:278" ht="204" x14ac:dyDescent="0.25">
      <c r="A17" s="64" t="s">
        <v>96</v>
      </c>
      <c r="B17" s="16" t="s">
        <v>97</v>
      </c>
      <c r="C17" s="16" t="s">
        <v>319</v>
      </c>
      <c r="D17" s="16">
        <v>117</v>
      </c>
      <c r="E17" s="16" t="s">
        <v>320</v>
      </c>
      <c r="F17" s="9">
        <v>70218</v>
      </c>
      <c r="G17" s="16" t="s">
        <v>321</v>
      </c>
      <c r="H17" s="16" t="s">
        <v>322</v>
      </c>
      <c r="I17" s="16" t="s">
        <v>323</v>
      </c>
      <c r="J17" s="16" t="s">
        <v>324</v>
      </c>
      <c r="K17" s="16" t="s">
        <v>325</v>
      </c>
      <c r="L17" s="16" t="s">
        <v>326</v>
      </c>
      <c r="M17" s="16">
        <v>595622267</v>
      </c>
      <c r="N17" s="16" t="s">
        <v>327</v>
      </c>
      <c r="O17" s="16" t="s">
        <v>202</v>
      </c>
      <c r="P17" s="16" t="s">
        <v>328</v>
      </c>
      <c r="Q17" s="16" t="s">
        <v>329</v>
      </c>
      <c r="R17" s="16" t="s">
        <v>164</v>
      </c>
      <c r="S17" s="16">
        <v>595622269</v>
      </c>
      <c r="T17" s="16" t="s">
        <v>330</v>
      </c>
      <c r="U17" s="16"/>
      <c r="V17" s="16"/>
      <c r="W17" s="16"/>
      <c r="X17" s="16"/>
      <c r="Y17" s="16"/>
      <c r="Z17" s="16"/>
      <c r="AA17" s="16" t="s">
        <v>331</v>
      </c>
      <c r="AB17" s="16" t="s">
        <v>332</v>
      </c>
      <c r="AC17" s="16" t="s">
        <v>169</v>
      </c>
      <c r="AD17" s="16">
        <v>595622679</v>
      </c>
      <c r="AE17" s="16" t="s">
        <v>333</v>
      </c>
      <c r="AF17" s="8" t="s">
        <v>117</v>
      </c>
      <c r="AG17" s="16">
        <v>10</v>
      </c>
      <c r="AH17" s="16">
        <v>1</v>
      </c>
      <c r="AI17" s="25">
        <f t="shared" si="2"/>
        <v>11</v>
      </c>
      <c r="AJ17" s="16">
        <v>0</v>
      </c>
      <c r="AK17" s="25">
        <f t="shared" si="3"/>
        <v>11</v>
      </c>
      <c r="AL17" s="16">
        <v>10</v>
      </c>
      <c r="AM17" s="8">
        <v>10</v>
      </c>
      <c r="AN17" s="16">
        <v>1</v>
      </c>
      <c r="AO17" s="8">
        <v>1</v>
      </c>
      <c r="AP17" s="25">
        <f t="shared" si="4"/>
        <v>11</v>
      </c>
      <c r="AQ17" s="54">
        <f t="shared" si="5"/>
        <v>11</v>
      </c>
      <c r="AR17" s="16">
        <v>0</v>
      </c>
      <c r="AS17" s="16">
        <v>0</v>
      </c>
      <c r="AT17" s="25">
        <f t="shared" si="6"/>
        <v>11</v>
      </c>
      <c r="AU17" s="54">
        <f t="shared" si="7"/>
        <v>11</v>
      </c>
      <c r="AV17" s="16">
        <v>2</v>
      </c>
      <c r="AW17" s="16">
        <v>5</v>
      </c>
      <c r="AX17" s="16">
        <v>1</v>
      </c>
      <c r="AY17" s="16">
        <v>2</v>
      </c>
      <c r="AZ17" s="25">
        <f t="shared" si="8"/>
        <v>10</v>
      </c>
      <c r="BA17" s="18">
        <v>0</v>
      </c>
      <c r="BB17" s="18">
        <v>0</v>
      </c>
      <c r="BC17" s="18">
        <v>0</v>
      </c>
      <c r="BD17" s="18">
        <v>0</v>
      </c>
      <c r="BE17" s="18">
        <v>11</v>
      </c>
      <c r="BF17" s="18">
        <v>0</v>
      </c>
      <c r="BG17" s="18"/>
      <c r="BH17" s="18">
        <v>3</v>
      </c>
      <c r="BI17" s="18">
        <v>2</v>
      </c>
      <c r="BJ17" s="18">
        <v>6</v>
      </c>
      <c r="BK17" s="18">
        <v>0</v>
      </c>
      <c r="BL17" s="18">
        <v>0</v>
      </c>
      <c r="BM17" s="18">
        <v>0</v>
      </c>
      <c r="BN17" s="18">
        <v>0</v>
      </c>
      <c r="BO17" s="18">
        <v>10</v>
      </c>
      <c r="BP17" s="18">
        <v>1</v>
      </c>
      <c r="BQ17" s="18">
        <v>0</v>
      </c>
      <c r="BR17" s="18">
        <v>0</v>
      </c>
      <c r="BS17" s="18">
        <v>1</v>
      </c>
      <c r="BT17" s="18">
        <v>1</v>
      </c>
      <c r="BU17" s="18">
        <v>2</v>
      </c>
      <c r="BV17" s="18">
        <v>1</v>
      </c>
      <c r="BW17" s="18">
        <v>0</v>
      </c>
      <c r="BX17" s="18">
        <v>1</v>
      </c>
      <c r="BY17" s="18">
        <v>1</v>
      </c>
      <c r="BZ17" s="18">
        <v>1</v>
      </c>
      <c r="CA17" s="18">
        <v>1</v>
      </c>
      <c r="CB17" s="18">
        <v>0.3</v>
      </c>
      <c r="CC17" s="18">
        <v>1</v>
      </c>
      <c r="CD17" s="18">
        <v>1</v>
      </c>
      <c r="CE17" s="18">
        <v>1</v>
      </c>
      <c r="CF17" s="16">
        <v>2.4300000000000002</v>
      </c>
      <c r="CG17" s="16">
        <v>1.1000000000000001</v>
      </c>
      <c r="CH17" s="16">
        <v>0</v>
      </c>
      <c r="CI17" s="16">
        <v>0.25</v>
      </c>
      <c r="CJ17" s="16">
        <v>4.1100000000000003</v>
      </c>
      <c r="CK17" s="16">
        <v>0.47</v>
      </c>
      <c r="CL17" s="16">
        <v>0.4</v>
      </c>
      <c r="CM17" s="16">
        <v>0.1</v>
      </c>
      <c r="CN17" s="16">
        <v>0.4</v>
      </c>
      <c r="CO17" s="16" t="s">
        <v>98</v>
      </c>
      <c r="CP17" s="16">
        <v>0.02</v>
      </c>
      <c r="CQ17" s="16">
        <v>0.05</v>
      </c>
      <c r="CR17" s="16" t="s">
        <v>99</v>
      </c>
      <c r="CS17" s="16">
        <v>0.55000000000000004</v>
      </c>
      <c r="CT17" s="16">
        <v>0.42</v>
      </c>
      <c r="CU17" s="16">
        <v>0</v>
      </c>
      <c r="CV17" s="16" t="s">
        <v>100</v>
      </c>
      <c r="CW17" s="16">
        <v>0</v>
      </c>
      <c r="CX17" s="16">
        <v>0</v>
      </c>
      <c r="CY17" s="16">
        <v>0</v>
      </c>
      <c r="CZ17" s="16">
        <v>0.35</v>
      </c>
      <c r="DA17" s="16">
        <v>0.05</v>
      </c>
      <c r="DB17" s="16">
        <v>0</v>
      </c>
      <c r="DC17" s="54">
        <f t="shared" si="9"/>
        <v>10.230000000000002</v>
      </c>
      <c r="DD17" s="54">
        <f t="shared" si="10"/>
        <v>0.47</v>
      </c>
      <c r="DE17" s="54">
        <f t="shared" si="11"/>
        <v>10.700000000000003</v>
      </c>
      <c r="DF17" s="54">
        <f t="shared" si="12"/>
        <v>10.700000000000003</v>
      </c>
      <c r="DG17" s="18">
        <v>3</v>
      </c>
      <c r="DH17" s="18" t="s">
        <v>515</v>
      </c>
      <c r="DI17" s="18">
        <v>1</v>
      </c>
      <c r="DJ17" s="18" t="s">
        <v>516</v>
      </c>
      <c r="DK17" s="18">
        <v>0</v>
      </c>
      <c r="DL17" s="18">
        <v>0</v>
      </c>
      <c r="DM17" s="18">
        <v>0</v>
      </c>
      <c r="DN17" s="18">
        <v>0</v>
      </c>
      <c r="DO17" s="18">
        <v>0</v>
      </c>
      <c r="DP17" s="18">
        <v>0</v>
      </c>
      <c r="DQ17" s="18">
        <v>0</v>
      </c>
      <c r="DR17" s="18">
        <v>0</v>
      </c>
      <c r="DS17" s="18">
        <v>395</v>
      </c>
      <c r="DT17" s="18" t="s">
        <v>517</v>
      </c>
      <c r="DU17" s="73">
        <v>35</v>
      </c>
      <c r="DV17" s="18" t="s">
        <v>518</v>
      </c>
      <c r="DW17" s="18">
        <v>1</v>
      </c>
      <c r="DX17" s="18" t="s">
        <v>519</v>
      </c>
      <c r="DY17" s="18">
        <v>435</v>
      </c>
      <c r="DZ17" s="18">
        <v>14</v>
      </c>
      <c r="EA17" s="18" t="s">
        <v>520</v>
      </c>
      <c r="EB17" s="18">
        <v>1</v>
      </c>
      <c r="EC17" s="18">
        <v>7</v>
      </c>
      <c r="ED17" s="18" t="s">
        <v>559</v>
      </c>
      <c r="EE17" s="18">
        <v>0</v>
      </c>
      <c r="EF17" s="18">
        <v>0</v>
      </c>
      <c r="EG17" s="18">
        <v>0</v>
      </c>
      <c r="EH17" s="18">
        <v>0</v>
      </c>
      <c r="EI17" s="18">
        <v>0</v>
      </c>
      <c r="EJ17" s="18">
        <v>0</v>
      </c>
      <c r="EK17" s="18">
        <v>1</v>
      </c>
      <c r="EL17" s="18" t="s">
        <v>560</v>
      </c>
      <c r="EM17" s="18" t="s">
        <v>561</v>
      </c>
      <c r="EN17" s="18">
        <v>10</v>
      </c>
      <c r="EO17" s="18">
        <v>27</v>
      </c>
      <c r="EP17" s="18" t="s">
        <v>569</v>
      </c>
      <c r="EQ17" s="18">
        <v>4</v>
      </c>
      <c r="ER17" s="18">
        <v>0</v>
      </c>
      <c r="ES17" s="18">
        <v>1</v>
      </c>
      <c r="ET17" s="18">
        <v>0</v>
      </c>
      <c r="EU17" s="18">
        <v>5</v>
      </c>
      <c r="EV17" s="18">
        <v>0</v>
      </c>
      <c r="EW17" s="18">
        <v>1</v>
      </c>
      <c r="EX17" s="18">
        <v>0</v>
      </c>
      <c r="EY17" s="18">
        <v>1</v>
      </c>
      <c r="EZ17" s="18">
        <v>0</v>
      </c>
      <c r="FA17" s="18">
        <v>5</v>
      </c>
      <c r="FB17" s="18">
        <v>0</v>
      </c>
      <c r="FC17" s="18">
        <v>0</v>
      </c>
      <c r="FD17" s="18">
        <v>0</v>
      </c>
      <c r="FE17" s="18">
        <v>0</v>
      </c>
      <c r="FF17" s="16">
        <v>0</v>
      </c>
      <c r="FG17" s="16">
        <v>0</v>
      </c>
      <c r="FH17" s="25">
        <f t="shared" si="13"/>
        <v>0</v>
      </c>
      <c r="FI17" s="16">
        <v>0</v>
      </c>
      <c r="FJ17" s="16">
        <v>0</v>
      </c>
      <c r="FK17" s="25">
        <f t="shared" si="14"/>
        <v>0</v>
      </c>
      <c r="FL17" s="18">
        <v>0</v>
      </c>
      <c r="FM17" s="18">
        <v>0</v>
      </c>
      <c r="FN17" s="16">
        <v>2</v>
      </c>
      <c r="FO17" s="16">
        <v>0</v>
      </c>
      <c r="FP17" s="25">
        <f t="shared" si="15"/>
        <v>2</v>
      </c>
      <c r="FQ17" s="18">
        <v>0</v>
      </c>
      <c r="FR17" s="18">
        <v>0</v>
      </c>
      <c r="FS17" s="18">
        <v>17</v>
      </c>
      <c r="FT17" s="18">
        <v>26</v>
      </c>
      <c r="FU17" s="18">
        <v>4</v>
      </c>
      <c r="FV17" s="18">
        <v>0</v>
      </c>
      <c r="FW17" s="18">
        <v>43</v>
      </c>
      <c r="FX17" s="18">
        <v>52</v>
      </c>
      <c r="FY17" s="18">
        <v>91</v>
      </c>
      <c r="FZ17" s="18">
        <v>4</v>
      </c>
      <c r="GA17" s="18">
        <v>8</v>
      </c>
      <c r="GB17" s="18">
        <v>12</v>
      </c>
      <c r="GC17" s="18">
        <v>0</v>
      </c>
      <c r="GD17" s="18">
        <v>2</v>
      </c>
      <c r="GE17" s="18">
        <v>3</v>
      </c>
      <c r="GF17" s="18">
        <v>0</v>
      </c>
      <c r="GG17" s="18">
        <v>0</v>
      </c>
      <c r="GH17" s="18">
        <v>0</v>
      </c>
      <c r="GI17" s="18">
        <v>1</v>
      </c>
      <c r="GJ17" s="18">
        <v>0</v>
      </c>
      <c r="GK17" s="18">
        <v>0</v>
      </c>
      <c r="GL17" s="18">
        <v>0</v>
      </c>
      <c r="GM17" s="18">
        <v>0</v>
      </c>
      <c r="GN17" s="18">
        <v>0</v>
      </c>
      <c r="GO17" s="18">
        <v>0</v>
      </c>
      <c r="GP17" s="18">
        <v>0</v>
      </c>
      <c r="GQ17" s="18">
        <v>0</v>
      </c>
      <c r="GR17" s="18">
        <v>0</v>
      </c>
      <c r="GS17" s="18">
        <v>0</v>
      </c>
      <c r="GT17" s="18">
        <v>2</v>
      </c>
      <c r="GU17" s="18">
        <v>2</v>
      </c>
      <c r="GV17" s="18">
        <v>0</v>
      </c>
      <c r="GW17" s="18">
        <v>0</v>
      </c>
      <c r="GX17" s="18">
        <v>0</v>
      </c>
      <c r="GY17" s="18">
        <v>0</v>
      </c>
      <c r="GZ17" s="18">
        <v>0</v>
      </c>
      <c r="HA17" s="18">
        <v>0</v>
      </c>
      <c r="HB17" s="18">
        <v>0</v>
      </c>
      <c r="HC17" s="18">
        <v>0</v>
      </c>
      <c r="HD17" s="18">
        <v>2</v>
      </c>
      <c r="HE17" s="18">
        <v>0</v>
      </c>
      <c r="HF17" s="18">
        <v>0</v>
      </c>
      <c r="HG17" s="18" t="s">
        <v>631</v>
      </c>
      <c r="HH17" s="18">
        <v>4</v>
      </c>
      <c r="HI17" s="18" t="s">
        <v>666</v>
      </c>
      <c r="HJ17" s="18" t="s">
        <v>667</v>
      </c>
      <c r="HK17" s="18" t="s">
        <v>668</v>
      </c>
      <c r="HL17" s="18">
        <v>1</v>
      </c>
      <c r="HM17" s="18">
        <v>1</v>
      </c>
      <c r="HN17" s="18">
        <v>1</v>
      </c>
      <c r="HO17" s="18">
        <v>1</v>
      </c>
      <c r="HP17" s="18" t="s">
        <v>675</v>
      </c>
      <c r="HQ17" s="18">
        <v>2</v>
      </c>
      <c r="HR17" s="18" t="s">
        <v>741</v>
      </c>
      <c r="HS17" s="18" t="s">
        <v>742</v>
      </c>
      <c r="HT17" s="18" t="s">
        <v>743</v>
      </c>
      <c r="HU17" s="18">
        <v>1</v>
      </c>
      <c r="HV17" s="18" t="s">
        <v>742</v>
      </c>
      <c r="HW17" s="18">
        <v>0</v>
      </c>
      <c r="HX17" s="18">
        <v>0</v>
      </c>
      <c r="HY17" s="18" t="s">
        <v>744</v>
      </c>
      <c r="HZ17" s="18">
        <v>1</v>
      </c>
      <c r="IA17" s="18" t="s">
        <v>745</v>
      </c>
      <c r="IB17" s="18" t="s">
        <v>746</v>
      </c>
      <c r="IC17" s="18"/>
      <c r="ID17" s="18"/>
      <c r="IE17" s="18"/>
      <c r="IF17" s="18"/>
      <c r="IG17" s="18"/>
      <c r="IH17" s="18"/>
      <c r="II17" s="18"/>
      <c r="IJ17" s="18"/>
      <c r="IK17" s="18"/>
      <c r="IL17" s="18"/>
      <c r="IM17" s="18"/>
      <c r="IN17" s="18"/>
      <c r="IO17" s="18"/>
      <c r="IP17" s="4">
        <v>1243220</v>
      </c>
      <c r="IQ17" s="5">
        <v>5426.8261789999997</v>
      </c>
      <c r="IR17" s="4">
        <v>22</v>
      </c>
      <c r="IS17" s="4">
        <v>30</v>
      </c>
      <c r="IT17" s="4">
        <v>300</v>
      </c>
      <c r="IU17" s="77">
        <v>73</v>
      </c>
      <c r="IV17" s="77">
        <v>208</v>
      </c>
      <c r="IW17" s="77">
        <v>281</v>
      </c>
      <c r="IX17" s="4">
        <v>0</v>
      </c>
      <c r="IY17" s="2">
        <f t="shared" si="24"/>
        <v>24.333333333333336</v>
      </c>
      <c r="IZ17" s="78">
        <v>21.768126728866065</v>
      </c>
      <c r="JA17" s="2">
        <f t="shared" si="22"/>
        <v>93.666666666666671</v>
      </c>
      <c r="JB17" s="78">
        <v>93.551971862410326</v>
      </c>
      <c r="JC17" s="14">
        <v>68.19</v>
      </c>
      <c r="JD17" s="42">
        <f t="shared" si="16"/>
        <v>3.0995454545454546</v>
      </c>
      <c r="JE17" s="42">
        <v>42.400000000000006</v>
      </c>
      <c r="JF17" s="42">
        <f t="shared" si="17"/>
        <v>1.9272727272727275</v>
      </c>
      <c r="JG17" s="14">
        <v>116.59</v>
      </c>
      <c r="JH17" s="42">
        <f t="shared" si="18"/>
        <v>5.2995454545454548</v>
      </c>
      <c r="JI17" s="42">
        <v>19.16</v>
      </c>
      <c r="JJ17" s="42">
        <f t="shared" si="19"/>
        <v>0.87090909090909097</v>
      </c>
      <c r="JK17" s="40">
        <f t="shared" si="20"/>
        <v>110.59</v>
      </c>
      <c r="JL17" s="38">
        <v>4.1100000000000003</v>
      </c>
      <c r="JM17" s="40">
        <f t="shared" si="23"/>
        <v>26.907542579075425</v>
      </c>
      <c r="JN17" s="48">
        <f t="shared" si="0"/>
        <v>25.545454545454547</v>
      </c>
      <c r="JO17" s="51">
        <v>515</v>
      </c>
      <c r="JP17" s="26">
        <f t="shared" si="21"/>
        <v>125.30413625304135</v>
      </c>
      <c r="JQ17" s="45">
        <f t="shared" si="1"/>
        <v>27.272727272727273</v>
      </c>
      <c r="JR17" s="35">
        <v>0</v>
      </c>
    </row>
    <row r="18" spans="1:278" x14ac:dyDescent="0.25">
      <c r="A18" s="85"/>
      <c r="B18" s="32" t="s">
        <v>120</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f>SUM(AG4:AG17)</f>
        <v>116</v>
      </c>
      <c r="AH18" s="32">
        <f t="shared" ref="AH18:IX18" si="25">SUM(AH4:AH17)</f>
        <v>32</v>
      </c>
      <c r="AI18" s="32">
        <f t="shared" si="25"/>
        <v>148</v>
      </c>
      <c r="AJ18" s="32">
        <f t="shared" si="25"/>
        <v>5</v>
      </c>
      <c r="AK18" s="32">
        <f t="shared" si="25"/>
        <v>153</v>
      </c>
      <c r="AL18" s="32">
        <f t="shared" si="25"/>
        <v>125</v>
      </c>
      <c r="AM18" s="32">
        <f t="shared" si="25"/>
        <v>111.25</v>
      </c>
      <c r="AN18" s="32">
        <f t="shared" si="25"/>
        <v>17</v>
      </c>
      <c r="AO18" s="32">
        <f t="shared" si="25"/>
        <v>29</v>
      </c>
      <c r="AP18" s="32">
        <f t="shared" si="25"/>
        <v>142</v>
      </c>
      <c r="AQ18" s="32">
        <f t="shared" si="25"/>
        <v>140.25</v>
      </c>
      <c r="AR18" s="32">
        <f t="shared" si="25"/>
        <v>5</v>
      </c>
      <c r="AS18" s="32">
        <f t="shared" si="25"/>
        <v>5</v>
      </c>
      <c r="AT18" s="32">
        <f t="shared" si="25"/>
        <v>147</v>
      </c>
      <c r="AU18" s="32">
        <f t="shared" si="25"/>
        <v>145.25</v>
      </c>
      <c r="AV18" s="32">
        <f t="shared" si="25"/>
        <v>26</v>
      </c>
      <c r="AW18" s="32">
        <f t="shared" si="25"/>
        <v>39</v>
      </c>
      <c r="AX18" s="32">
        <f t="shared" si="25"/>
        <v>19</v>
      </c>
      <c r="AY18" s="32">
        <f t="shared" si="25"/>
        <v>43</v>
      </c>
      <c r="AZ18" s="32">
        <f t="shared" si="25"/>
        <v>127</v>
      </c>
      <c r="BA18" s="32">
        <f t="shared" si="25"/>
        <v>0</v>
      </c>
      <c r="BB18" s="32">
        <f t="shared" si="25"/>
        <v>13</v>
      </c>
      <c r="BC18" s="32">
        <f t="shared" si="25"/>
        <v>0</v>
      </c>
      <c r="BD18" s="32">
        <f t="shared" si="25"/>
        <v>4</v>
      </c>
      <c r="BE18" s="32">
        <f t="shared" si="25"/>
        <v>117</v>
      </c>
      <c r="BF18" s="32">
        <f t="shared" si="25"/>
        <v>0</v>
      </c>
      <c r="BG18" s="32"/>
      <c r="BH18" s="32">
        <f t="shared" si="25"/>
        <v>39</v>
      </c>
      <c r="BI18" s="32">
        <f t="shared" si="25"/>
        <v>23</v>
      </c>
      <c r="BJ18" s="32">
        <f t="shared" si="25"/>
        <v>71</v>
      </c>
      <c r="BK18" s="32">
        <f t="shared" si="25"/>
        <v>0</v>
      </c>
      <c r="BL18" s="32">
        <f t="shared" si="25"/>
        <v>1</v>
      </c>
      <c r="BM18" s="32">
        <f t="shared" si="25"/>
        <v>3</v>
      </c>
      <c r="BN18" s="32">
        <f t="shared" si="25"/>
        <v>2</v>
      </c>
      <c r="BO18" s="32">
        <f t="shared" si="25"/>
        <v>100</v>
      </c>
      <c r="BP18" s="32">
        <f t="shared" si="25"/>
        <v>23</v>
      </c>
      <c r="BQ18" s="32">
        <f t="shared" si="25"/>
        <v>5</v>
      </c>
      <c r="BR18" s="32">
        <f t="shared" si="25"/>
        <v>0</v>
      </c>
      <c r="BS18" s="32">
        <f t="shared" si="25"/>
        <v>12</v>
      </c>
      <c r="BT18" s="32">
        <f t="shared" si="25"/>
        <v>5</v>
      </c>
      <c r="BU18" s="32"/>
      <c r="BV18" s="32">
        <f t="shared" si="25"/>
        <v>14</v>
      </c>
      <c r="BW18" s="32">
        <f t="shared" si="25"/>
        <v>2</v>
      </c>
      <c r="BX18" s="32">
        <f t="shared" si="25"/>
        <v>10</v>
      </c>
      <c r="BY18" s="32">
        <f t="shared" si="25"/>
        <v>8</v>
      </c>
      <c r="BZ18" s="32">
        <f t="shared" si="25"/>
        <v>12</v>
      </c>
      <c r="CA18" s="32">
        <f t="shared" si="25"/>
        <v>5</v>
      </c>
      <c r="CB18" s="32">
        <f t="shared" si="25"/>
        <v>15.350000000000001</v>
      </c>
      <c r="CC18" s="32">
        <f t="shared" si="25"/>
        <v>14</v>
      </c>
      <c r="CD18" s="32">
        <f t="shared" si="25"/>
        <v>5</v>
      </c>
      <c r="CE18" s="32">
        <f t="shared" si="25"/>
        <v>13</v>
      </c>
      <c r="CF18" s="32">
        <f t="shared" si="25"/>
        <v>14.18</v>
      </c>
      <c r="CG18" s="32">
        <f t="shared" si="25"/>
        <v>13.889999999999999</v>
      </c>
      <c r="CH18" s="32">
        <f t="shared" si="25"/>
        <v>0.83000000000000007</v>
      </c>
      <c r="CI18" s="32">
        <f t="shared" si="25"/>
        <v>4.6899999999999995</v>
      </c>
      <c r="CJ18" s="32">
        <f t="shared" si="25"/>
        <v>26.46</v>
      </c>
      <c r="CK18" s="32">
        <f t="shared" si="25"/>
        <v>10.08</v>
      </c>
      <c r="CL18" s="32">
        <f t="shared" si="25"/>
        <v>6.2250000000000005</v>
      </c>
      <c r="CM18" s="32">
        <f t="shared" si="25"/>
        <v>1.4900000000000004</v>
      </c>
      <c r="CN18" s="32">
        <f t="shared" si="25"/>
        <v>1.9100000000000001</v>
      </c>
      <c r="CO18" s="32"/>
      <c r="CP18" s="32">
        <f t="shared" si="25"/>
        <v>10.725</v>
      </c>
      <c r="CQ18" s="32">
        <f t="shared" si="25"/>
        <v>0.55000000000000004</v>
      </c>
      <c r="CR18" s="32"/>
      <c r="CS18" s="32">
        <f t="shared" si="25"/>
        <v>8.14</v>
      </c>
      <c r="CT18" s="32">
        <f t="shared" si="25"/>
        <v>9.6199999999999992</v>
      </c>
      <c r="CU18" s="32">
        <f t="shared" si="25"/>
        <v>1.9</v>
      </c>
      <c r="CV18" s="32"/>
      <c r="CW18" s="32">
        <f t="shared" si="25"/>
        <v>4.25</v>
      </c>
      <c r="CX18" s="32">
        <f t="shared" si="25"/>
        <v>0</v>
      </c>
      <c r="CY18" s="32"/>
      <c r="CZ18" s="32">
        <f t="shared" si="25"/>
        <v>9.68</v>
      </c>
      <c r="DA18" s="32">
        <f t="shared" si="25"/>
        <v>1.56</v>
      </c>
      <c r="DB18" s="32">
        <f t="shared" si="25"/>
        <v>0</v>
      </c>
      <c r="DC18" s="32">
        <f t="shared" si="25"/>
        <v>108.85</v>
      </c>
      <c r="DD18" s="32">
        <f t="shared" si="25"/>
        <v>13.08</v>
      </c>
      <c r="DE18" s="32">
        <f t="shared" si="25"/>
        <v>121.92999999999999</v>
      </c>
      <c r="DF18" s="32">
        <f t="shared" si="25"/>
        <v>126.17999999999998</v>
      </c>
      <c r="DG18" s="32">
        <f t="shared" si="25"/>
        <v>32</v>
      </c>
      <c r="DH18" s="57"/>
      <c r="DI18" s="32">
        <f t="shared" si="25"/>
        <v>20</v>
      </c>
      <c r="DJ18" s="57"/>
      <c r="DK18" s="32">
        <f t="shared" si="25"/>
        <v>3</v>
      </c>
      <c r="DL18" s="57"/>
      <c r="DM18" s="32">
        <f t="shared" si="25"/>
        <v>5</v>
      </c>
      <c r="DN18" s="57"/>
      <c r="DO18" s="32">
        <f t="shared" si="25"/>
        <v>11</v>
      </c>
      <c r="DP18" s="57"/>
      <c r="DQ18" s="32">
        <f t="shared" si="25"/>
        <v>10</v>
      </c>
      <c r="DR18" s="57"/>
      <c r="DS18" s="32">
        <f t="shared" si="25"/>
        <v>12719</v>
      </c>
      <c r="DT18" s="57"/>
      <c r="DU18" s="32">
        <f t="shared" si="25"/>
        <v>2591</v>
      </c>
      <c r="DV18" s="57"/>
      <c r="DW18" s="32">
        <f t="shared" si="25"/>
        <v>26</v>
      </c>
      <c r="DX18" s="57"/>
      <c r="DY18" s="32">
        <f t="shared" si="25"/>
        <v>4693</v>
      </c>
      <c r="DZ18" s="32">
        <f t="shared" si="25"/>
        <v>182</v>
      </c>
      <c r="EA18" s="57"/>
      <c r="EB18" s="32">
        <f t="shared" si="25"/>
        <v>13</v>
      </c>
      <c r="EC18" s="32">
        <f t="shared" si="25"/>
        <v>84</v>
      </c>
      <c r="ED18" s="57"/>
      <c r="EE18" s="32">
        <f t="shared" si="25"/>
        <v>0</v>
      </c>
      <c r="EF18" s="57"/>
      <c r="EG18" s="32">
        <f t="shared" si="25"/>
        <v>2</v>
      </c>
      <c r="EH18" s="32">
        <f t="shared" si="25"/>
        <v>27</v>
      </c>
      <c r="EI18" s="32">
        <f t="shared" si="25"/>
        <v>0</v>
      </c>
      <c r="EJ18" s="32">
        <f t="shared" si="25"/>
        <v>1</v>
      </c>
      <c r="EK18" s="32">
        <f t="shared" si="25"/>
        <v>13</v>
      </c>
      <c r="EL18" s="57"/>
      <c r="EM18" s="57"/>
      <c r="EN18" s="32">
        <f t="shared" si="25"/>
        <v>197</v>
      </c>
      <c r="EO18" s="32">
        <f t="shared" si="25"/>
        <v>37</v>
      </c>
      <c r="EP18" s="57"/>
      <c r="EQ18" s="32">
        <f t="shared" si="25"/>
        <v>36</v>
      </c>
      <c r="ER18" s="32">
        <f t="shared" si="25"/>
        <v>1</v>
      </c>
      <c r="ES18" s="32">
        <f t="shared" si="25"/>
        <v>4</v>
      </c>
      <c r="ET18" s="32">
        <f t="shared" si="25"/>
        <v>20</v>
      </c>
      <c r="EU18" s="32">
        <f t="shared" si="25"/>
        <v>12</v>
      </c>
      <c r="EV18" s="32">
        <f t="shared" si="25"/>
        <v>1</v>
      </c>
      <c r="EW18" s="32">
        <f t="shared" si="25"/>
        <v>7</v>
      </c>
      <c r="EX18" s="32">
        <f t="shared" si="25"/>
        <v>1</v>
      </c>
      <c r="EY18" s="32">
        <f t="shared" si="25"/>
        <v>2</v>
      </c>
      <c r="EZ18" s="32">
        <f t="shared" si="25"/>
        <v>1</v>
      </c>
      <c r="FA18" s="32">
        <f t="shared" si="25"/>
        <v>14</v>
      </c>
      <c r="FB18" s="32">
        <f t="shared" si="25"/>
        <v>1</v>
      </c>
      <c r="FC18" s="32">
        <f t="shared" si="25"/>
        <v>1</v>
      </c>
      <c r="FD18" s="32">
        <f t="shared" si="25"/>
        <v>7</v>
      </c>
      <c r="FE18" s="32">
        <f t="shared" si="25"/>
        <v>2</v>
      </c>
      <c r="FF18" s="32">
        <f t="shared" si="25"/>
        <v>1</v>
      </c>
      <c r="FG18" s="32">
        <f t="shared" si="25"/>
        <v>1</v>
      </c>
      <c r="FH18" s="32">
        <f t="shared" si="25"/>
        <v>2</v>
      </c>
      <c r="FI18" s="32">
        <f t="shared" si="25"/>
        <v>0</v>
      </c>
      <c r="FJ18" s="32">
        <f t="shared" si="25"/>
        <v>0</v>
      </c>
      <c r="FK18" s="32">
        <f t="shared" si="25"/>
        <v>0</v>
      </c>
      <c r="FL18" s="32">
        <f t="shared" si="25"/>
        <v>0</v>
      </c>
      <c r="FM18" s="32">
        <f t="shared" si="25"/>
        <v>0</v>
      </c>
      <c r="FN18" s="32">
        <f t="shared" si="25"/>
        <v>13</v>
      </c>
      <c r="FO18" s="32">
        <f t="shared" si="25"/>
        <v>30</v>
      </c>
      <c r="FP18" s="32">
        <f t="shared" si="25"/>
        <v>43</v>
      </c>
      <c r="FQ18" s="32">
        <f t="shared" si="25"/>
        <v>25</v>
      </c>
      <c r="FR18" s="32">
        <f t="shared" si="25"/>
        <v>6</v>
      </c>
      <c r="FS18" s="32">
        <f t="shared" si="25"/>
        <v>371</v>
      </c>
      <c r="FT18" s="32">
        <f t="shared" si="25"/>
        <v>417</v>
      </c>
      <c r="FU18" s="32">
        <f t="shared" si="25"/>
        <v>38</v>
      </c>
      <c r="FV18" s="32">
        <f t="shared" si="25"/>
        <v>1</v>
      </c>
      <c r="FW18" s="32">
        <f t="shared" si="25"/>
        <v>516</v>
      </c>
      <c r="FX18" s="32">
        <f t="shared" si="25"/>
        <v>748</v>
      </c>
      <c r="FY18" s="32">
        <f t="shared" si="25"/>
        <v>285</v>
      </c>
      <c r="FZ18" s="32">
        <f t="shared" si="25"/>
        <v>393</v>
      </c>
      <c r="GA18" s="32">
        <f t="shared" si="25"/>
        <v>320</v>
      </c>
      <c r="GB18" s="32">
        <f t="shared" si="25"/>
        <v>306</v>
      </c>
      <c r="GC18" s="32">
        <f t="shared" si="25"/>
        <v>6</v>
      </c>
      <c r="GD18" s="32"/>
      <c r="GE18" s="32">
        <f t="shared" si="25"/>
        <v>13</v>
      </c>
      <c r="GF18" s="32">
        <f t="shared" si="25"/>
        <v>8</v>
      </c>
      <c r="GG18" s="32">
        <f t="shared" si="25"/>
        <v>4</v>
      </c>
      <c r="GH18" s="32">
        <f t="shared" si="25"/>
        <v>3</v>
      </c>
      <c r="GI18" s="32">
        <f t="shared" si="25"/>
        <v>1</v>
      </c>
      <c r="GJ18" s="32">
        <f t="shared" si="25"/>
        <v>0</v>
      </c>
      <c r="GK18" s="32">
        <f t="shared" si="25"/>
        <v>0</v>
      </c>
      <c r="GL18" s="32">
        <f t="shared" si="25"/>
        <v>0</v>
      </c>
      <c r="GM18" s="32">
        <f t="shared" si="25"/>
        <v>0</v>
      </c>
      <c r="GN18" s="32">
        <f t="shared" si="25"/>
        <v>0</v>
      </c>
      <c r="GO18" s="32">
        <f t="shared" si="25"/>
        <v>1</v>
      </c>
      <c r="GP18" s="32">
        <f t="shared" si="25"/>
        <v>0</v>
      </c>
      <c r="GQ18" s="32">
        <f t="shared" si="25"/>
        <v>0</v>
      </c>
      <c r="GR18" s="32">
        <f t="shared" si="25"/>
        <v>1</v>
      </c>
      <c r="GS18" s="32">
        <f t="shared" si="25"/>
        <v>0</v>
      </c>
      <c r="GT18" s="32">
        <f t="shared" si="25"/>
        <v>438</v>
      </c>
      <c r="GU18" s="32">
        <f t="shared" si="25"/>
        <v>436</v>
      </c>
      <c r="GV18" s="32">
        <f t="shared" si="25"/>
        <v>12</v>
      </c>
      <c r="GW18" s="32">
        <f t="shared" si="25"/>
        <v>0</v>
      </c>
      <c r="GX18" s="32">
        <f t="shared" si="25"/>
        <v>0</v>
      </c>
      <c r="GY18" s="32">
        <f t="shared" si="25"/>
        <v>13</v>
      </c>
      <c r="GZ18" s="32">
        <f t="shared" si="25"/>
        <v>0</v>
      </c>
      <c r="HA18" s="32">
        <f t="shared" si="25"/>
        <v>6</v>
      </c>
      <c r="HB18" s="32">
        <f t="shared" si="25"/>
        <v>2</v>
      </c>
      <c r="HC18" s="32">
        <f t="shared" si="25"/>
        <v>7</v>
      </c>
      <c r="HD18" s="32">
        <f t="shared" si="25"/>
        <v>24</v>
      </c>
      <c r="HE18" s="32">
        <f t="shared" si="25"/>
        <v>8</v>
      </c>
      <c r="HF18" s="32">
        <f t="shared" si="25"/>
        <v>10</v>
      </c>
      <c r="HG18" s="32"/>
      <c r="HH18" s="32"/>
      <c r="HI18" s="32"/>
      <c r="HJ18" s="32"/>
      <c r="HK18" s="32"/>
      <c r="HL18" s="32">
        <f t="shared" si="25"/>
        <v>13</v>
      </c>
      <c r="HM18" s="32">
        <f t="shared" si="25"/>
        <v>13</v>
      </c>
      <c r="HN18" s="32">
        <f t="shared" si="25"/>
        <v>14</v>
      </c>
      <c r="HO18" s="32">
        <f t="shared" si="25"/>
        <v>5</v>
      </c>
      <c r="HP18" s="32"/>
      <c r="HQ18" s="32"/>
      <c r="HR18" s="32"/>
      <c r="HS18" s="32"/>
      <c r="HT18" s="32"/>
      <c r="HU18" s="32"/>
      <c r="HV18" s="32"/>
      <c r="HW18" s="32">
        <f t="shared" si="25"/>
        <v>5</v>
      </c>
      <c r="HX18" s="32"/>
      <c r="HY18" s="32"/>
      <c r="HZ18" s="32">
        <f t="shared" si="25"/>
        <v>5</v>
      </c>
      <c r="IA18" s="32"/>
      <c r="IB18" s="32"/>
      <c r="IC18" s="32">
        <f t="shared" si="25"/>
        <v>1898297</v>
      </c>
      <c r="ID18" s="32">
        <f t="shared" si="25"/>
        <v>14517.33</v>
      </c>
      <c r="IE18" s="32">
        <f t="shared" si="25"/>
        <v>31</v>
      </c>
      <c r="IF18" s="32">
        <f t="shared" si="25"/>
        <v>62</v>
      </c>
      <c r="IG18" s="32">
        <f t="shared" si="25"/>
        <v>929</v>
      </c>
      <c r="IH18" s="32">
        <f t="shared" si="25"/>
        <v>328</v>
      </c>
      <c r="II18" s="32">
        <f t="shared" si="25"/>
        <v>475</v>
      </c>
      <c r="IJ18" s="32">
        <f t="shared" si="25"/>
        <v>803</v>
      </c>
      <c r="IK18" s="32">
        <f t="shared" si="25"/>
        <v>1</v>
      </c>
      <c r="IL18" s="32">
        <f t="shared" si="25"/>
        <v>37.32</v>
      </c>
      <c r="IM18" s="32">
        <f t="shared" si="25"/>
        <v>0.31</v>
      </c>
      <c r="IN18" s="32">
        <f t="shared" si="25"/>
        <v>181.97</v>
      </c>
      <c r="IO18" s="32">
        <f t="shared" si="25"/>
        <v>100.96</v>
      </c>
      <c r="IP18" s="32">
        <f t="shared" si="25"/>
        <v>10532770</v>
      </c>
      <c r="IQ18" s="32">
        <f t="shared" si="25"/>
        <v>78865.373954999988</v>
      </c>
      <c r="IR18" s="32">
        <f t="shared" si="25"/>
        <v>206</v>
      </c>
      <c r="IS18" s="32">
        <f t="shared" si="25"/>
        <v>394</v>
      </c>
      <c r="IT18" s="32">
        <f t="shared" si="25"/>
        <v>6251</v>
      </c>
      <c r="IU18" s="57">
        <f t="shared" si="25"/>
        <v>1702</v>
      </c>
      <c r="IV18" s="57">
        <f t="shared" si="25"/>
        <v>3389</v>
      </c>
      <c r="IW18" s="57">
        <f t="shared" si="25"/>
        <v>5091</v>
      </c>
      <c r="IX18" s="32">
        <f t="shared" si="25"/>
        <v>52</v>
      </c>
      <c r="IY18" s="40"/>
      <c r="IZ18" s="78">
        <v>24.539112609269754</v>
      </c>
      <c r="JA18" s="40"/>
      <c r="JB18" s="78">
        <v>87.025884421961422</v>
      </c>
      <c r="JC18" s="32">
        <f t="shared" ref="JC18:JG18" si="26">SUM(JC4:JC17)</f>
        <v>503.35999999999996</v>
      </c>
      <c r="JD18" s="42">
        <f t="shared" si="16"/>
        <v>2.4434951456310676</v>
      </c>
      <c r="JE18" s="42">
        <f>SUM(JE4:JE17)</f>
        <v>242.46</v>
      </c>
      <c r="JF18" s="42">
        <f t="shared" si="17"/>
        <v>1.1769902912621359</v>
      </c>
      <c r="JG18" s="32">
        <f t="shared" si="26"/>
        <v>787.98</v>
      </c>
      <c r="JH18" s="42">
        <f t="shared" si="18"/>
        <v>3.8251456310679615</v>
      </c>
      <c r="JI18" s="42">
        <f>SUM(JI4:JI17)</f>
        <v>148.68</v>
      </c>
      <c r="JJ18" s="42">
        <f t="shared" si="19"/>
        <v>0.72174757281553403</v>
      </c>
      <c r="JK18" s="42">
        <f>SUM(JK5:JK6,JK8:JK17)</f>
        <v>690.67000000000007</v>
      </c>
      <c r="JL18" s="42">
        <f>SUM(JL5:JL6,JL8:JL17)</f>
        <v>26.46</v>
      </c>
      <c r="JM18" s="40">
        <f>JK18/JL18</f>
        <v>26.102418745275891</v>
      </c>
      <c r="JN18" s="48">
        <f t="shared" si="0"/>
        <v>36.299465240641709</v>
      </c>
      <c r="JO18" s="52">
        <v>10249</v>
      </c>
      <c r="JP18" s="26">
        <f t="shared" si="21"/>
        <v>387.33938019652305</v>
      </c>
      <c r="JQ18" s="45">
        <f t="shared" si="1"/>
        <v>44.570409982174688</v>
      </c>
      <c r="JR18" s="66">
        <f>SUM(JR4:JR17)</f>
        <v>1</v>
      </c>
    </row>
  </sheetData>
  <mergeCells count="35">
    <mergeCell ref="HD1:HG1"/>
    <mergeCell ref="IC1:IO1"/>
    <mergeCell ref="JI1:JJ1"/>
    <mergeCell ref="JK1:JM1"/>
    <mergeCell ref="A1:A2"/>
    <mergeCell ref="CW1:CY1"/>
    <mergeCell ref="CZ1:DB1"/>
    <mergeCell ref="IP1:JB1"/>
    <mergeCell ref="CF1:CS1"/>
    <mergeCell ref="CT1:CV1"/>
    <mergeCell ref="DC1:DF1"/>
    <mergeCell ref="AG1:AK1"/>
    <mergeCell ref="AL1:AU1"/>
    <mergeCell ref="AV1:AZ1"/>
    <mergeCell ref="BA1:BG1"/>
    <mergeCell ref="BH1:BJ1"/>
    <mergeCell ref="BK1:BR1"/>
    <mergeCell ref="BS1:CE1"/>
    <mergeCell ref="DG1:EA1"/>
    <mergeCell ref="JO1:JP1"/>
    <mergeCell ref="JC1:JD1"/>
    <mergeCell ref="B1:AE1"/>
    <mergeCell ref="JE1:JF1"/>
    <mergeCell ref="JG1:JH1"/>
    <mergeCell ref="EB1:EM1"/>
    <mergeCell ref="EN1:EP1"/>
    <mergeCell ref="EQ1:FB1"/>
    <mergeCell ref="FC1:FQ1"/>
    <mergeCell ref="FR1:GD1"/>
    <mergeCell ref="GE1:GS1"/>
    <mergeCell ref="GT1:GZ1"/>
    <mergeCell ref="HA1:HC1"/>
    <mergeCell ref="HH1:HK1"/>
    <mergeCell ref="HL1:HP1"/>
    <mergeCell ref="HQ1:IB1"/>
  </mergeCells>
  <pageMargins left="0.78740157499999996" right="0.78740157499999996" top="0.984251969" bottom="0.984251969" header="0.4921259845" footer="0.4921259845"/>
  <pageSetup paperSize="9" orientation="portrait" r:id="rId1"/>
  <ignoredErrors>
    <ignoredError sqref="FH4:FH17 FP4:FP5 FP15:FP17 FP12:FP14 FP10:FP11 FP6:FP9 DC6:DD6 DC7:DD7 DD10 DD12 DC17:DD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
  <sheetViews>
    <sheetView workbookViewId="0">
      <selection activeCell="L28" sqref="L28"/>
    </sheetView>
  </sheetViews>
  <sheetFormatPr defaultColWidth="19.28515625" defaultRowHeight="12.75" x14ac:dyDescent="0.2"/>
  <cols>
    <col min="1" max="1" width="10" style="70" bestFit="1" customWidth="1"/>
    <col min="2" max="2" width="17.28515625" style="7" bestFit="1" customWidth="1"/>
    <col min="3" max="3" width="5.85546875" style="7" bestFit="1" customWidth="1"/>
    <col min="4" max="4" width="18.42578125" style="7" bestFit="1" customWidth="1"/>
    <col min="5" max="5" width="12.140625" style="7" customWidth="1"/>
    <col min="6" max="6" width="16.28515625" style="7" bestFit="1" customWidth="1"/>
    <col min="7" max="9" width="18.42578125" style="7" bestFit="1" customWidth="1"/>
    <col min="10" max="10" width="19.140625" style="7" bestFit="1" customWidth="1"/>
    <col min="11" max="15" width="19" style="7" bestFit="1" customWidth="1"/>
    <col min="16" max="16" width="15.5703125" style="7" bestFit="1" customWidth="1"/>
    <col min="17" max="17" width="17" style="7" bestFit="1" customWidth="1"/>
    <col min="18" max="18" width="15.5703125" style="7" bestFit="1" customWidth="1"/>
    <col min="19" max="19" width="19.140625" style="7" bestFit="1" customWidth="1"/>
    <col min="20" max="24" width="19" style="7" bestFit="1" customWidth="1"/>
    <col min="25" max="25" width="16.5703125" style="7" bestFit="1" customWidth="1"/>
    <col min="26" max="26" width="17" style="7" bestFit="1" customWidth="1"/>
    <col min="27" max="27" width="16.5703125" style="7" bestFit="1" customWidth="1"/>
    <col min="28" max="30" width="19.28515625" style="7"/>
    <col min="31" max="31" width="18" style="7" bestFit="1" customWidth="1"/>
    <col min="32" max="32" width="18.85546875" style="7" bestFit="1" customWidth="1"/>
    <col min="33" max="36" width="19.28515625" style="7"/>
    <col min="37" max="37" width="18" style="7" bestFit="1" customWidth="1"/>
    <col min="38" max="38" width="18.85546875" style="7" bestFit="1" customWidth="1"/>
    <col min="39" max="42" width="19.28515625" style="7"/>
    <col min="43" max="43" width="15" style="7" bestFit="1" customWidth="1"/>
    <col min="44" max="44" width="15.5703125" style="7" bestFit="1" customWidth="1"/>
    <col min="45" max="45" width="18" style="7" bestFit="1" customWidth="1"/>
    <col min="46" max="46" width="17.85546875" style="7" bestFit="1" customWidth="1"/>
    <col min="47" max="47" width="18.7109375" style="7" bestFit="1" customWidth="1"/>
    <col min="48" max="48" width="18.28515625" style="7" bestFit="1" customWidth="1"/>
    <col min="49" max="49" width="18.28515625" style="118" customWidth="1"/>
    <col min="50" max="50" width="18.42578125" style="7" bestFit="1" customWidth="1"/>
    <col min="51" max="16384" width="19.28515625" style="7"/>
  </cols>
  <sheetData>
    <row r="1" spans="1:51" ht="15" x14ac:dyDescent="0.25">
      <c r="A1" s="108" t="s">
        <v>119</v>
      </c>
      <c r="B1" s="92" t="s">
        <v>341</v>
      </c>
      <c r="C1" s="55" t="s">
        <v>342</v>
      </c>
      <c r="D1" s="110"/>
      <c r="E1" s="110"/>
      <c r="F1" s="111"/>
      <c r="G1" s="92" t="s">
        <v>15</v>
      </c>
      <c r="H1" s="112"/>
      <c r="I1" s="112"/>
      <c r="J1" s="88" t="s">
        <v>37</v>
      </c>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4"/>
      <c r="AY1" s="115"/>
    </row>
    <row r="2" spans="1:51" ht="114.75" x14ac:dyDescent="0.2">
      <c r="A2" s="98"/>
      <c r="B2" s="109"/>
      <c r="C2" s="58" t="s">
        <v>343</v>
      </c>
      <c r="D2" s="58" t="s">
        <v>8</v>
      </c>
      <c r="E2" s="58" t="s">
        <v>10</v>
      </c>
      <c r="F2" s="36" t="s">
        <v>107</v>
      </c>
      <c r="G2" s="58" t="s">
        <v>339</v>
      </c>
      <c r="H2" s="58" t="s">
        <v>344</v>
      </c>
      <c r="I2" s="58" t="s">
        <v>19</v>
      </c>
      <c r="J2" s="58" t="s">
        <v>345</v>
      </c>
      <c r="K2" s="58" t="s">
        <v>346</v>
      </c>
      <c r="L2" s="58" t="s">
        <v>347</v>
      </c>
      <c r="M2" s="58" t="s">
        <v>348</v>
      </c>
      <c r="N2" s="58" t="s">
        <v>349</v>
      </c>
      <c r="O2" s="58" t="s">
        <v>350</v>
      </c>
      <c r="P2" s="36" t="s">
        <v>351</v>
      </c>
      <c r="Q2" s="36" t="s">
        <v>352</v>
      </c>
      <c r="R2" s="36" t="s">
        <v>353</v>
      </c>
      <c r="S2" s="58" t="s">
        <v>354</v>
      </c>
      <c r="T2" s="58" t="s">
        <v>355</v>
      </c>
      <c r="U2" s="58" t="s">
        <v>356</v>
      </c>
      <c r="V2" s="58" t="s">
        <v>357</v>
      </c>
      <c r="W2" s="58" t="s">
        <v>358</v>
      </c>
      <c r="X2" s="58" t="s">
        <v>359</v>
      </c>
      <c r="Y2" s="36" t="s">
        <v>360</v>
      </c>
      <c r="Z2" s="36" t="s">
        <v>361</v>
      </c>
      <c r="AA2" s="36" t="s">
        <v>362</v>
      </c>
      <c r="AB2" s="36" t="s">
        <v>363</v>
      </c>
      <c r="AC2" s="36" t="s">
        <v>112</v>
      </c>
      <c r="AD2" s="36" t="s">
        <v>114</v>
      </c>
      <c r="AE2" s="58" t="s">
        <v>364</v>
      </c>
      <c r="AF2" s="58" t="s">
        <v>365</v>
      </c>
      <c r="AG2" s="58" t="s">
        <v>366</v>
      </c>
      <c r="AH2" s="58" t="s">
        <v>367</v>
      </c>
      <c r="AI2" s="36" t="s">
        <v>368</v>
      </c>
      <c r="AJ2" s="36" t="s">
        <v>369</v>
      </c>
      <c r="AK2" s="58" t="s">
        <v>370</v>
      </c>
      <c r="AL2" s="58" t="s">
        <v>371</v>
      </c>
      <c r="AM2" s="58" t="s">
        <v>372</v>
      </c>
      <c r="AN2" s="58" t="s">
        <v>373</v>
      </c>
      <c r="AO2" s="36" t="s">
        <v>374</v>
      </c>
      <c r="AP2" s="36" t="s">
        <v>375</v>
      </c>
      <c r="AQ2" s="36" t="s">
        <v>376</v>
      </c>
      <c r="AR2" s="36" t="s">
        <v>113</v>
      </c>
      <c r="AS2" s="58" t="s">
        <v>377</v>
      </c>
      <c r="AT2" s="58" t="s">
        <v>378</v>
      </c>
      <c r="AU2" s="36" t="s">
        <v>379</v>
      </c>
      <c r="AV2" s="58" t="s">
        <v>380</v>
      </c>
      <c r="AW2" s="120" t="s">
        <v>785</v>
      </c>
      <c r="AX2" s="36" t="s">
        <v>776</v>
      </c>
      <c r="AY2" s="36" t="s">
        <v>777</v>
      </c>
    </row>
    <row r="3" spans="1:51" x14ac:dyDescent="0.2">
      <c r="A3" s="61"/>
      <c r="B3" s="59" t="s">
        <v>780</v>
      </c>
      <c r="C3" s="59">
        <v>2</v>
      </c>
      <c r="D3" s="59">
        <v>36</v>
      </c>
      <c r="E3" s="59">
        <v>38</v>
      </c>
      <c r="F3" s="29"/>
      <c r="G3" s="59">
        <v>74</v>
      </c>
      <c r="H3" s="59">
        <v>75</v>
      </c>
      <c r="I3" s="59">
        <v>76</v>
      </c>
      <c r="J3" s="59">
        <v>109</v>
      </c>
      <c r="K3" s="59">
        <v>110</v>
      </c>
      <c r="L3" s="59">
        <v>111</v>
      </c>
      <c r="M3" s="59">
        <v>112</v>
      </c>
      <c r="N3" s="59">
        <v>113</v>
      </c>
      <c r="O3" s="59">
        <v>114</v>
      </c>
      <c r="P3" s="29"/>
      <c r="Q3" s="29"/>
      <c r="R3" s="29"/>
      <c r="S3" s="59">
        <v>115</v>
      </c>
      <c r="T3" s="59">
        <v>116</v>
      </c>
      <c r="U3" s="59">
        <v>117</v>
      </c>
      <c r="V3" s="59">
        <v>118</v>
      </c>
      <c r="W3" s="59">
        <v>119</v>
      </c>
      <c r="X3" s="59">
        <v>120</v>
      </c>
      <c r="Y3" s="29"/>
      <c r="Z3" s="29"/>
      <c r="AA3" s="29"/>
      <c r="AB3" s="29"/>
      <c r="AC3" s="29"/>
      <c r="AD3" s="29"/>
      <c r="AE3" s="59">
        <v>121</v>
      </c>
      <c r="AF3" s="59">
        <v>122</v>
      </c>
      <c r="AG3" s="59">
        <v>123</v>
      </c>
      <c r="AH3" s="59">
        <v>124</v>
      </c>
      <c r="AI3" s="29"/>
      <c r="AJ3" s="29"/>
      <c r="AK3" s="59">
        <v>125</v>
      </c>
      <c r="AL3" s="59">
        <v>126</v>
      </c>
      <c r="AM3" s="59">
        <v>127</v>
      </c>
      <c r="AN3" s="59">
        <v>128</v>
      </c>
      <c r="AO3" s="29"/>
      <c r="AP3" s="116"/>
      <c r="AQ3" s="29"/>
      <c r="AR3" s="123"/>
      <c r="AS3" s="59">
        <v>129</v>
      </c>
      <c r="AT3" s="59">
        <v>130</v>
      </c>
      <c r="AU3" s="29"/>
      <c r="AV3" s="59">
        <v>141</v>
      </c>
      <c r="AW3" s="123"/>
      <c r="AX3" s="123"/>
      <c r="AY3" s="29"/>
    </row>
    <row r="4" spans="1:51" x14ac:dyDescent="0.2">
      <c r="A4" s="67" t="s">
        <v>60</v>
      </c>
      <c r="B4" s="19" t="s">
        <v>381</v>
      </c>
      <c r="C4" s="19">
        <v>1</v>
      </c>
      <c r="D4" s="19">
        <v>15</v>
      </c>
      <c r="E4" s="19">
        <v>1</v>
      </c>
      <c r="F4" s="19">
        <v>20</v>
      </c>
      <c r="G4" s="19">
        <v>0.3</v>
      </c>
      <c r="H4" s="19">
        <v>7.7</v>
      </c>
      <c r="I4" s="19">
        <v>0</v>
      </c>
      <c r="J4" s="19">
        <v>0</v>
      </c>
      <c r="K4" s="19">
        <v>0</v>
      </c>
      <c r="L4" s="19">
        <v>0</v>
      </c>
      <c r="M4" s="19">
        <v>0</v>
      </c>
      <c r="N4" s="19">
        <v>0</v>
      </c>
      <c r="O4" s="19">
        <v>0</v>
      </c>
      <c r="P4" s="19">
        <v>0</v>
      </c>
      <c r="Q4" s="19">
        <v>0</v>
      </c>
      <c r="R4" s="19">
        <v>0</v>
      </c>
      <c r="S4" s="19">
        <v>1</v>
      </c>
      <c r="T4" s="19">
        <v>0</v>
      </c>
      <c r="U4" s="19">
        <v>0</v>
      </c>
      <c r="V4" s="19">
        <v>0</v>
      </c>
      <c r="W4" s="19">
        <v>0</v>
      </c>
      <c r="X4" s="19">
        <v>0</v>
      </c>
      <c r="Y4" s="19">
        <v>1</v>
      </c>
      <c r="Z4" s="19">
        <v>0</v>
      </c>
      <c r="AA4" s="19">
        <v>0</v>
      </c>
      <c r="AB4" s="19">
        <v>1</v>
      </c>
      <c r="AC4" s="19">
        <v>0</v>
      </c>
      <c r="AD4" s="19">
        <v>0</v>
      </c>
      <c r="AE4" s="19">
        <v>1</v>
      </c>
      <c r="AF4" s="19">
        <v>0</v>
      </c>
      <c r="AG4" s="19">
        <v>0</v>
      </c>
      <c r="AH4" s="19">
        <v>0</v>
      </c>
      <c r="AI4" s="19">
        <v>1</v>
      </c>
      <c r="AJ4" s="19">
        <v>0</v>
      </c>
      <c r="AK4" s="19">
        <v>2754</v>
      </c>
      <c r="AL4" s="19">
        <v>0</v>
      </c>
      <c r="AM4" s="19">
        <v>0</v>
      </c>
      <c r="AN4" s="19">
        <v>0</v>
      </c>
      <c r="AO4" s="19">
        <v>2754</v>
      </c>
      <c r="AP4" s="117">
        <v>0</v>
      </c>
      <c r="AQ4" s="19">
        <v>2755</v>
      </c>
      <c r="AR4" s="119">
        <v>0</v>
      </c>
      <c r="AS4" s="19">
        <v>0</v>
      </c>
      <c r="AT4" s="19">
        <v>0</v>
      </c>
      <c r="AU4" s="19">
        <v>0</v>
      </c>
      <c r="AV4" s="19">
        <v>0</v>
      </c>
      <c r="AW4" s="121">
        <f>AU4+AR4+AQ4+AC4+AB4</f>
        <v>2756</v>
      </c>
      <c r="AX4" s="124">
        <v>2756</v>
      </c>
      <c r="AY4" s="19">
        <f>AX4+AD4</f>
        <v>2756</v>
      </c>
    </row>
    <row r="5" spans="1:51" x14ac:dyDescent="0.2">
      <c r="A5" s="67" t="s">
        <v>62</v>
      </c>
      <c r="B5" s="19" t="s">
        <v>382</v>
      </c>
      <c r="C5" s="19">
        <v>26</v>
      </c>
      <c r="D5" s="19">
        <v>42.339999999999996</v>
      </c>
      <c r="E5" s="19">
        <v>27.7</v>
      </c>
      <c r="F5" s="19">
        <v>71.540000000000006</v>
      </c>
      <c r="G5" s="19">
        <v>15.61</v>
      </c>
      <c r="H5" s="19">
        <v>26.439999999999998</v>
      </c>
      <c r="I5" s="19">
        <v>20.420000000000002</v>
      </c>
      <c r="J5" s="19">
        <v>7</v>
      </c>
      <c r="K5" s="19">
        <v>2</v>
      </c>
      <c r="L5" s="19">
        <v>7</v>
      </c>
      <c r="M5" s="19">
        <v>109</v>
      </c>
      <c r="N5" s="19">
        <v>1</v>
      </c>
      <c r="O5" s="19">
        <v>26</v>
      </c>
      <c r="P5" s="19">
        <v>116</v>
      </c>
      <c r="Q5" s="19">
        <v>3</v>
      </c>
      <c r="R5" s="19">
        <v>33</v>
      </c>
      <c r="S5" s="19">
        <v>16</v>
      </c>
      <c r="T5" s="19">
        <v>17</v>
      </c>
      <c r="U5" s="19">
        <v>11</v>
      </c>
      <c r="V5" s="19">
        <v>214</v>
      </c>
      <c r="W5" s="19">
        <v>17</v>
      </c>
      <c r="X5" s="19">
        <v>20</v>
      </c>
      <c r="Y5" s="19">
        <v>230</v>
      </c>
      <c r="Z5" s="19">
        <v>34</v>
      </c>
      <c r="AA5" s="19">
        <v>31</v>
      </c>
      <c r="AB5" s="19">
        <v>346</v>
      </c>
      <c r="AC5" s="19">
        <v>37</v>
      </c>
      <c r="AD5" s="19">
        <v>64</v>
      </c>
      <c r="AE5" s="19">
        <v>15</v>
      </c>
      <c r="AF5" s="19">
        <v>3</v>
      </c>
      <c r="AG5" s="19">
        <v>90</v>
      </c>
      <c r="AH5" s="19">
        <v>0</v>
      </c>
      <c r="AI5" s="19">
        <v>105</v>
      </c>
      <c r="AJ5" s="19">
        <v>3</v>
      </c>
      <c r="AK5" s="19">
        <v>47</v>
      </c>
      <c r="AL5" s="19">
        <v>5</v>
      </c>
      <c r="AM5" s="19">
        <v>261</v>
      </c>
      <c r="AN5" s="19">
        <v>1</v>
      </c>
      <c r="AO5" s="19">
        <v>308</v>
      </c>
      <c r="AP5" s="117">
        <v>6</v>
      </c>
      <c r="AQ5" s="19">
        <v>413</v>
      </c>
      <c r="AR5" s="119">
        <v>9</v>
      </c>
      <c r="AS5" s="19">
        <v>4</v>
      </c>
      <c r="AT5" s="19">
        <v>5</v>
      </c>
      <c r="AU5" s="19">
        <v>9</v>
      </c>
      <c r="AV5" s="19">
        <v>2</v>
      </c>
      <c r="AW5" s="121">
        <v>814</v>
      </c>
      <c r="AX5" s="124">
        <v>816</v>
      </c>
      <c r="AY5" s="19">
        <f t="shared" ref="AY5:AY18" si="0">AX5+AD5</f>
        <v>880</v>
      </c>
    </row>
    <row r="6" spans="1:51" x14ac:dyDescent="0.2">
      <c r="A6" s="67" t="s">
        <v>64</v>
      </c>
      <c r="B6" s="19" t="s">
        <v>383</v>
      </c>
      <c r="C6" s="19">
        <v>17</v>
      </c>
      <c r="D6" s="19">
        <v>41.85</v>
      </c>
      <c r="E6" s="19">
        <v>21.5</v>
      </c>
      <c r="F6" s="19">
        <v>64.350000000000009</v>
      </c>
      <c r="G6" s="19">
        <v>11.849999999999998</v>
      </c>
      <c r="H6" s="19">
        <v>22.27</v>
      </c>
      <c r="I6" s="19">
        <v>10.929999999999998</v>
      </c>
      <c r="J6" s="19">
        <v>3</v>
      </c>
      <c r="K6" s="19">
        <v>2</v>
      </c>
      <c r="L6" s="19">
        <v>29</v>
      </c>
      <c r="M6" s="19">
        <v>40</v>
      </c>
      <c r="N6" s="19">
        <v>1</v>
      </c>
      <c r="O6" s="19">
        <v>18</v>
      </c>
      <c r="P6" s="19">
        <v>43</v>
      </c>
      <c r="Q6" s="19">
        <v>3</v>
      </c>
      <c r="R6" s="19">
        <v>47</v>
      </c>
      <c r="S6" s="19">
        <v>11</v>
      </c>
      <c r="T6" s="19">
        <v>7</v>
      </c>
      <c r="U6" s="19">
        <v>70</v>
      </c>
      <c r="V6" s="19">
        <v>188</v>
      </c>
      <c r="W6" s="19">
        <v>4</v>
      </c>
      <c r="X6" s="19">
        <v>34</v>
      </c>
      <c r="Y6" s="19">
        <v>199</v>
      </c>
      <c r="Z6" s="19">
        <v>11</v>
      </c>
      <c r="AA6" s="19">
        <v>104</v>
      </c>
      <c r="AB6" s="19">
        <v>242</v>
      </c>
      <c r="AC6" s="19">
        <v>14</v>
      </c>
      <c r="AD6" s="19">
        <v>151</v>
      </c>
      <c r="AE6" s="19">
        <v>19</v>
      </c>
      <c r="AF6" s="19">
        <v>1</v>
      </c>
      <c r="AG6" s="19">
        <v>35</v>
      </c>
      <c r="AH6" s="19">
        <v>0</v>
      </c>
      <c r="AI6" s="19">
        <v>54</v>
      </c>
      <c r="AJ6" s="19">
        <v>1</v>
      </c>
      <c r="AK6" s="19">
        <v>89</v>
      </c>
      <c r="AL6" s="19">
        <v>9</v>
      </c>
      <c r="AM6" s="19">
        <v>126</v>
      </c>
      <c r="AN6" s="19">
        <v>1</v>
      </c>
      <c r="AO6" s="19">
        <v>215</v>
      </c>
      <c r="AP6" s="117">
        <v>10</v>
      </c>
      <c r="AQ6" s="19">
        <v>269</v>
      </c>
      <c r="AR6" s="119">
        <v>11</v>
      </c>
      <c r="AS6" s="19">
        <v>4</v>
      </c>
      <c r="AT6" s="19">
        <v>3</v>
      </c>
      <c r="AU6" s="19">
        <v>7</v>
      </c>
      <c r="AV6" s="19">
        <v>5</v>
      </c>
      <c r="AW6" s="121">
        <v>543</v>
      </c>
      <c r="AX6" s="124">
        <v>548</v>
      </c>
      <c r="AY6" s="19">
        <f t="shared" si="0"/>
        <v>699</v>
      </c>
    </row>
    <row r="7" spans="1:51" x14ac:dyDescent="0.2">
      <c r="A7" s="67" t="s">
        <v>69</v>
      </c>
      <c r="B7" s="19" t="s">
        <v>384</v>
      </c>
      <c r="C7" s="19">
        <v>15</v>
      </c>
      <c r="D7" s="19">
        <v>25.25</v>
      </c>
      <c r="E7" s="19">
        <v>13.9</v>
      </c>
      <c r="F7" s="19">
        <v>44.25</v>
      </c>
      <c r="G7" s="19">
        <v>10.549999999999999</v>
      </c>
      <c r="H7" s="19">
        <v>17.100000000000001</v>
      </c>
      <c r="I7" s="19">
        <v>8.75</v>
      </c>
      <c r="J7" s="19">
        <v>7</v>
      </c>
      <c r="K7" s="19">
        <v>0</v>
      </c>
      <c r="L7" s="19">
        <v>6</v>
      </c>
      <c r="M7" s="19">
        <v>77</v>
      </c>
      <c r="N7" s="19">
        <v>2</v>
      </c>
      <c r="O7" s="19">
        <v>9</v>
      </c>
      <c r="P7" s="19">
        <v>84</v>
      </c>
      <c r="Q7" s="19">
        <v>2</v>
      </c>
      <c r="R7" s="19">
        <v>15</v>
      </c>
      <c r="S7" s="19">
        <v>7</v>
      </c>
      <c r="T7" s="19">
        <v>4</v>
      </c>
      <c r="U7" s="19">
        <v>19</v>
      </c>
      <c r="V7" s="19">
        <v>111</v>
      </c>
      <c r="W7" s="19">
        <v>3</v>
      </c>
      <c r="X7" s="19">
        <v>11</v>
      </c>
      <c r="Y7" s="19">
        <v>118</v>
      </c>
      <c r="Z7" s="19">
        <v>7</v>
      </c>
      <c r="AA7" s="19">
        <v>30</v>
      </c>
      <c r="AB7" s="19">
        <v>202</v>
      </c>
      <c r="AC7" s="19">
        <v>9</v>
      </c>
      <c r="AD7" s="19">
        <v>45</v>
      </c>
      <c r="AE7" s="19">
        <v>11</v>
      </c>
      <c r="AF7" s="19">
        <v>1</v>
      </c>
      <c r="AG7" s="19">
        <v>30</v>
      </c>
      <c r="AH7" s="19">
        <v>1</v>
      </c>
      <c r="AI7" s="19">
        <v>41</v>
      </c>
      <c r="AJ7" s="19">
        <v>2</v>
      </c>
      <c r="AK7" s="19">
        <v>346</v>
      </c>
      <c r="AL7" s="19">
        <v>0</v>
      </c>
      <c r="AM7" s="19">
        <v>70</v>
      </c>
      <c r="AN7" s="19">
        <v>2</v>
      </c>
      <c r="AO7" s="19">
        <v>416</v>
      </c>
      <c r="AP7" s="117">
        <v>2</v>
      </c>
      <c r="AQ7" s="19">
        <v>457</v>
      </c>
      <c r="AR7" s="119">
        <v>4</v>
      </c>
      <c r="AS7" s="19">
        <v>15</v>
      </c>
      <c r="AT7" s="19">
        <v>1</v>
      </c>
      <c r="AU7" s="19">
        <v>16</v>
      </c>
      <c r="AV7" s="19">
        <v>29</v>
      </c>
      <c r="AW7" s="121">
        <v>688</v>
      </c>
      <c r="AX7" s="124">
        <v>717</v>
      </c>
      <c r="AY7" s="19">
        <f t="shared" si="0"/>
        <v>762</v>
      </c>
    </row>
    <row r="8" spans="1:51" x14ac:dyDescent="0.2">
      <c r="A8" s="67" t="s">
        <v>72</v>
      </c>
      <c r="B8" s="19" t="s">
        <v>385</v>
      </c>
      <c r="C8" s="19">
        <v>7</v>
      </c>
      <c r="D8" s="19">
        <v>15</v>
      </c>
      <c r="E8" s="19">
        <v>11</v>
      </c>
      <c r="F8" s="19">
        <v>26</v>
      </c>
      <c r="G8" s="19">
        <v>7.1</v>
      </c>
      <c r="H8" s="19">
        <v>12.6</v>
      </c>
      <c r="I8" s="19">
        <v>13.399999999999999</v>
      </c>
      <c r="J8" s="19">
        <v>0</v>
      </c>
      <c r="K8" s="19">
        <v>0</v>
      </c>
      <c r="L8" s="19">
        <v>3</v>
      </c>
      <c r="M8" s="19">
        <v>29</v>
      </c>
      <c r="N8" s="19">
        <v>0</v>
      </c>
      <c r="O8" s="19">
        <v>1</v>
      </c>
      <c r="P8" s="19">
        <v>29</v>
      </c>
      <c r="Q8" s="19">
        <v>0</v>
      </c>
      <c r="R8" s="19">
        <v>4</v>
      </c>
      <c r="S8" s="19">
        <v>4</v>
      </c>
      <c r="T8" s="19">
        <v>1</v>
      </c>
      <c r="U8" s="19">
        <v>20</v>
      </c>
      <c r="V8" s="19">
        <v>50</v>
      </c>
      <c r="W8" s="19">
        <v>0</v>
      </c>
      <c r="X8" s="19">
        <v>4</v>
      </c>
      <c r="Y8" s="19">
        <v>54</v>
      </c>
      <c r="Z8" s="19">
        <v>1</v>
      </c>
      <c r="AA8" s="19">
        <v>24</v>
      </c>
      <c r="AB8" s="19">
        <v>83</v>
      </c>
      <c r="AC8" s="19">
        <v>1</v>
      </c>
      <c r="AD8" s="19">
        <v>28</v>
      </c>
      <c r="AE8" s="19">
        <v>19</v>
      </c>
      <c r="AF8" s="19">
        <v>0</v>
      </c>
      <c r="AG8" s="19">
        <v>12</v>
      </c>
      <c r="AH8" s="19">
        <v>1</v>
      </c>
      <c r="AI8" s="19">
        <v>31</v>
      </c>
      <c r="AJ8" s="19">
        <v>1</v>
      </c>
      <c r="AK8" s="19">
        <v>85</v>
      </c>
      <c r="AL8" s="19">
        <v>1</v>
      </c>
      <c r="AM8" s="19">
        <v>53</v>
      </c>
      <c r="AN8" s="19">
        <v>2</v>
      </c>
      <c r="AO8" s="19">
        <v>138</v>
      </c>
      <c r="AP8" s="117">
        <v>3</v>
      </c>
      <c r="AQ8" s="19">
        <v>169</v>
      </c>
      <c r="AR8" s="119">
        <v>4</v>
      </c>
      <c r="AS8" s="19">
        <v>0</v>
      </c>
      <c r="AT8" s="19">
        <v>1</v>
      </c>
      <c r="AU8" s="19">
        <v>1</v>
      </c>
      <c r="AV8" s="19">
        <v>1</v>
      </c>
      <c r="AW8" s="121">
        <v>258</v>
      </c>
      <c r="AX8" s="124">
        <v>259</v>
      </c>
      <c r="AY8" s="19">
        <f t="shared" si="0"/>
        <v>287</v>
      </c>
    </row>
    <row r="9" spans="1:51" x14ac:dyDescent="0.2">
      <c r="A9" s="67" t="s">
        <v>75</v>
      </c>
      <c r="B9" s="19" t="s">
        <v>386</v>
      </c>
      <c r="C9" s="19">
        <v>16</v>
      </c>
      <c r="D9" s="19">
        <v>34.450000000000003</v>
      </c>
      <c r="E9" s="19">
        <v>17.649999999999999</v>
      </c>
      <c r="F9" s="19">
        <v>58.1</v>
      </c>
      <c r="G9" s="19">
        <v>13.65</v>
      </c>
      <c r="H9" s="19">
        <v>19.680000000000003</v>
      </c>
      <c r="I9" s="19">
        <v>12.469999999999999</v>
      </c>
      <c r="J9" s="19">
        <v>2</v>
      </c>
      <c r="K9" s="19">
        <v>0</v>
      </c>
      <c r="L9" s="19">
        <v>5</v>
      </c>
      <c r="M9" s="19">
        <v>33</v>
      </c>
      <c r="N9" s="19">
        <v>0</v>
      </c>
      <c r="O9" s="19">
        <v>10</v>
      </c>
      <c r="P9" s="19">
        <v>35</v>
      </c>
      <c r="Q9" s="19">
        <v>0</v>
      </c>
      <c r="R9" s="19">
        <v>15</v>
      </c>
      <c r="S9" s="19">
        <v>7</v>
      </c>
      <c r="T9" s="19">
        <v>3</v>
      </c>
      <c r="U9" s="19">
        <v>5</v>
      </c>
      <c r="V9" s="19">
        <v>85</v>
      </c>
      <c r="W9" s="19">
        <v>0</v>
      </c>
      <c r="X9" s="19">
        <v>2</v>
      </c>
      <c r="Y9" s="19">
        <v>92</v>
      </c>
      <c r="Z9" s="19">
        <v>3</v>
      </c>
      <c r="AA9" s="19">
        <v>7</v>
      </c>
      <c r="AB9" s="19">
        <v>127</v>
      </c>
      <c r="AC9" s="19">
        <v>3</v>
      </c>
      <c r="AD9" s="19">
        <v>22</v>
      </c>
      <c r="AE9" s="19">
        <v>7</v>
      </c>
      <c r="AF9" s="19">
        <v>0</v>
      </c>
      <c r="AG9" s="19">
        <v>17</v>
      </c>
      <c r="AH9" s="19">
        <v>0</v>
      </c>
      <c r="AI9" s="19">
        <v>24</v>
      </c>
      <c r="AJ9" s="19">
        <v>0</v>
      </c>
      <c r="AK9" s="19">
        <v>21</v>
      </c>
      <c r="AL9" s="19">
        <v>3</v>
      </c>
      <c r="AM9" s="19">
        <v>34</v>
      </c>
      <c r="AN9" s="19">
        <v>0</v>
      </c>
      <c r="AO9" s="19">
        <v>55</v>
      </c>
      <c r="AP9" s="117">
        <v>3</v>
      </c>
      <c r="AQ9" s="19">
        <v>79</v>
      </c>
      <c r="AR9" s="119">
        <v>3</v>
      </c>
      <c r="AS9" s="19">
        <v>0</v>
      </c>
      <c r="AT9" s="19">
        <v>0</v>
      </c>
      <c r="AU9" s="19">
        <v>0</v>
      </c>
      <c r="AV9" s="19">
        <v>4</v>
      </c>
      <c r="AW9" s="121">
        <v>212</v>
      </c>
      <c r="AX9" s="124">
        <v>216</v>
      </c>
      <c r="AY9" s="19">
        <f t="shared" si="0"/>
        <v>238</v>
      </c>
    </row>
    <row r="10" spans="1:51" x14ac:dyDescent="0.2">
      <c r="A10" s="67" t="s">
        <v>77</v>
      </c>
      <c r="B10" s="19" t="s">
        <v>387</v>
      </c>
      <c r="C10" s="19">
        <v>10</v>
      </c>
      <c r="D10" s="19">
        <v>24.75</v>
      </c>
      <c r="E10" s="19">
        <v>9</v>
      </c>
      <c r="F10" s="19">
        <v>36.75</v>
      </c>
      <c r="G10" s="19">
        <v>8.8000000000000007</v>
      </c>
      <c r="H10" s="19">
        <v>12.7</v>
      </c>
      <c r="I10" s="19">
        <v>4.45</v>
      </c>
      <c r="J10" s="19">
        <v>1</v>
      </c>
      <c r="K10" s="19">
        <v>0</v>
      </c>
      <c r="L10" s="19">
        <v>5</v>
      </c>
      <c r="M10" s="19">
        <v>20</v>
      </c>
      <c r="N10" s="19">
        <v>0</v>
      </c>
      <c r="O10" s="19">
        <v>2</v>
      </c>
      <c r="P10" s="19">
        <v>21</v>
      </c>
      <c r="Q10" s="19">
        <v>0</v>
      </c>
      <c r="R10" s="19">
        <v>7</v>
      </c>
      <c r="S10" s="19">
        <v>6</v>
      </c>
      <c r="T10" s="19">
        <v>0</v>
      </c>
      <c r="U10" s="19">
        <v>2</v>
      </c>
      <c r="V10" s="19">
        <v>51</v>
      </c>
      <c r="W10" s="19">
        <v>2</v>
      </c>
      <c r="X10" s="19">
        <v>1</v>
      </c>
      <c r="Y10" s="19">
        <v>57</v>
      </c>
      <c r="Z10" s="19">
        <v>2</v>
      </c>
      <c r="AA10" s="19">
        <v>3</v>
      </c>
      <c r="AB10" s="19">
        <v>78</v>
      </c>
      <c r="AC10" s="19">
        <v>2</v>
      </c>
      <c r="AD10" s="19">
        <v>10</v>
      </c>
      <c r="AE10" s="19">
        <v>6</v>
      </c>
      <c r="AF10" s="19">
        <v>1</v>
      </c>
      <c r="AG10" s="19">
        <v>13</v>
      </c>
      <c r="AH10" s="19">
        <v>0</v>
      </c>
      <c r="AI10" s="19">
        <v>19</v>
      </c>
      <c r="AJ10" s="19">
        <v>1</v>
      </c>
      <c r="AK10" s="19">
        <v>89</v>
      </c>
      <c r="AL10" s="19">
        <v>0</v>
      </c>
      <c r="AM10" s="19">
        <v>38</v>
      </c>
      <c r="AN10" s="19">
        <v>0</v>
      </c>
      <c r="AO10" s="19">
        <v>127</v>
      </c>
      <c r="AP10" s="117">
        <v>0</v>
      </c>
      <c r="AQ10" s="19">
        <v>146</v>
      </c>
      <c r="AR10" s="119">
        <v>1</v>
      </c>
      <c r="AS10" s="19">
        <v>0</v>
      </c>
      <c r="AT10" s="19">
        <v>0</v>
      </c>
      <c r="AU10" s="19">
        <v>0</v>
      </c>
      <c r="AV10" s="19">
        <v>2</v>
      </c>
      <c r="AW10" s="121">
        <v>227</v>
      </c>
      <c r="AX10" s="124">
        <v>229</v>
      </c>
      <c r="AY10" s="19">
        <f t="shared" si="0"/>
        <v>239</v>
      </c>
    </row>
    <row r="11" spans="1:51" x14ac:dyDescent="0.2">
      <c r="A11" s="67" t="s">
        <v>80</v>
      </c>
      <c r="B11" s="19" t="s">
        <v>388</v>
      </c>
      <c r="C11" s="19">
        <v>15</v>
      </c>
      <c r="D11" s="19">
        <v>36.53</v>
      </c>
      <c r="E11" s="19">
        <v>11.5</v>
      </c>
      <c r="F11" s="19">
        <v>53.339999999999996</v>
      </c>
      <c r="G11" s="19">
        <v>8.1999999999999993</v>
      </c>
      <c r="H11" s="19">
        <v>22.690000000000005</v>
      </c>
      <c r="I11" s="19">
        <v>14.49</v>
      </c>
      <c r="J11" s="19">
        <v>4</v>
      </c>
      <c r="K11" s="19">
        <v>0</v>
      </c>
      <c r="L11" s="19">
        <v>9</v>
      </c>
      <c r="M11" s="19">
        <v>78</v>
      </c>
      <c r="N11" s="19">
        <v>1</v>
      </c>
      <c r="O11" s="19">
        <v>12</v>
      </c>
      <c r="P11" s="19">
        <v>82</v>
      </c>
      <c r="Q11" s="19">
        <v>1</v>
      </c>
      <c r="R11" s="19">
        <v>21</v>
      </c>
      <c r="S11" s="19">
        <v>10</v>
      </c>
      <c r="T11" s="19">
        <v>7</v>
      </c>
      <c r="U11" s="19">
        <v>20</v>
      </c>
      <c r="V11" s="19">
        <v>100</v>
      </c>
      <c r="W11" s="19">
        <v>1</v>
      </c>
      <c r="X11" s="19">
        <v>14</v>
      </c>
      <c r="Y11" s="19">
        <v>110</v>
      </c>
      <c r="Z11" s="19">
        <v>8</v>
      </c>
      <c r="AA11" s="19">
        <v>34</v>
      </c>
      <c r="AB11" s="19">
        <v>192</v>
      </c>
      <c r="AC11" s="19">
        <v>9</v>
      </c>
      <c r="AD11" s="19">
        <v>55</v>
      </c>
      <c r="AE11" s="19">
        <v>16</v>
      </c>
      <c r="AF11" s="19">
        <v>1</v>
      </c>
      <c r="AG11" s="19">
        <v>36</v>
      </c>
      <c r="AH11" s="19">
        <v>0</v>
      </c>
      <c r="AI11" s="19">
        <v>52</v>
      </c>
      <c r="AJ11" s="19">
        <v>1</v>
      </c>
      <c r="AK11" s="19">
        <v>58</v>
      </c>
      <c r="AL11" s="19">
        <v>5</v>
      </c>
      <c r="AM11" s="19">
        <v>129</v>
      </c>
      <c r="AN11" s="19">
        <v>0</v>
      </c>
      <c r="AO11" s="19">
        <v>187</v>
      </c>
      <c r="AP11" s="117">
        <v>5</v>
      </c>
      <c r="AQ11" s="19">
        <v>239</v>
      </c>
      <c r="AR11" s="119">
        <v>6</v>
      </c>
      <c r="AS11" s="19">
        <v>0</v>
      </c>
      <c r="AT11" s="19">
        <v>3</v>
      </c>
      <c r="AU11" s="19">
        <v>3</v>
      </c>
      <c r="AV11" s="19">
        <v>6</v>
      </c>
      <c r="AW11" s="121">
        <v>449</v>
      </c>
      <c r="AX11" s="124">
        <v>455</v>
      </c>
      <c r="AY11" s="19">
        <f t="shared" si="0"/>
        <v>510</v>
      </c>
    </row>
    <row r="12" spans="1:51" x14ac:dyDescent="0.2">
      <c r="A12" s="67" t="s">
        <v>83</v>
      </c>
      <c r="B12" s="19" t="s">
        <v>389</v>
      </c>
      <c r="C12" s="19">
        <v>15</v>
      </c>
      <c r="D12" s="19">
        <v>26.25</v>
      </c>
      <c r="E12" s="19">
        <v>23.5</v>
      </c>
      <c r="F12" s="19">
        <v>51.75</v>
      </c>
      <c r="G12" s="19">
        <v>11.870000000000001</v>
      </c>
      <c r="H12" s="19">
        <v>15.850000000000001</v>
      </c>
      <c r="I12" s="19">
        <v>7.87</v>
      </c>
      <c r="J12" s="19">
        <v>2</v>
      </c>
      <c r="K12" s="19">
        <v>1</v>
      </c>
      <c r="L12" s="19">
        <v>13</v>
      </c>
      <c r="M12" s="19">
        <v>59</v>
      </c>
      <c r="N12" s="19">
        <v>0</v>
      </c>
      <c r="O12" s="19">
        <v>15</v>
      </c>
      <c r="P12" s="19">
        <v>61</v>
      </c>
      <c r="Q12" s="19">
        <v>1</v>
      </c>
      <c r="R12" s="19">
        <v>28</v>
      </c>
      <c r="S12" s="19">
        <v>11</v>
      </c>
      <c r="T12" s="19">
        <v>3</v>
      </c>
      <c r="U12" s="19">
        <v>12</v>
      </c>
      <c r="V12" s="19">
        <v>155</v>
      </c>
      <c r="W12" s="19">
        <v>3</v>
      </c>
      <c r="X12" s="19">
        <v>14</v>
      </c>
      <c r="Y12" s="19">
        <v>166</v>
      </c>
      <c r="Z12" s="19">
        <v>6</v>
      </c>
      <c r="AA12" s="19">
        <v>26</v>
      </c>
      <c r="AB12" s="19">
        <v>227</v>
      </c>
      <c r="AC12" s="19">
        <v>7</v>
      </c>
      <c r="AD12" s="19">
        <v>54</v>
      </c>
      <c r="AE12" s="19">
        <v>9</v>
      </c>
      <c r="AF12" s="19">
        <v>1</v>
      </c>
      <c r="AG12" s="19">
        <v>36</v>
      </c>
      <c r="AH12" s="19">
        <v>1</v>
      </c>
      <c r="AI12" s="19">
        <v>45</v>
      </c>
      <c r="AJ12" s="19">
        <v>2</v>
      </c>
      <c r="AK12" s="19">
        <v>28</v>
      </c>
      <c r="AL12" s="19">
        <v>3</v>
      </c>
      <c r="AM12" s="19">
        <v>98</v>
      </c>
      <c r="AN12" s="19">
        <v>1</v>
      </c>
      <c r="AO12" s="19">
        <v>126</v>
      </c>
      <c r="AP12" s="117">
        <v>4</v>
      </c>
      <c r="AQ12" s="19">
        <v>171</v>
      </c>
      <c r="AR12" s="119">
        <v>6</v>
      </c>
      <c r="AS12" s="19">
        <v>9</v>
      </c>
      <c r="AT12" s="19">
        <v>3</v>
      </c>
      <c r="AU12" s="19">
        <v>12</v>
      </c>
      <c r="AV12" s="19">
        <v>17</v>
      </c>
      <c r="AW12" s="121">
        <v>423</v>
      </c>
      <c r="AX12" s="124">
        <v>440</v>
      </c>
      <c r="AY12" s="19">
        <f t="shared" si="0"/>
        <v>494</v>
      </c>
    </row>
    <row r="13" spans="1:51" x14ac:dyDescent="0.2">
      <c r="A13" s="67" t="s">
        <v>87</v>
      </c>
      <c r="B13" s="19" t="s">
        <v>390</v>
      </c>
      <c r="C13" s="19">
        <v>15</v>
      </c>
      <c r="D13" s="19">
        <v>23.43</v>
      </c>
      <c r="E13" s="19">
        <v>17.55</v>
      </c>
      <c r="F13" s="19">
        <v>42.03</v>
      </c>
      <c r="G13" s="19">
        <v>6.9600000000000009</v>
      </c>
      <c r="H13" s="19">
        <v>12.56</v>
      </c>
      <c r="I13" s="19">
        <v>8.5499999999999989</v>
      </c>
      <c r="J13" s="19">
        <v>4</v>
      </c>
      <c r="K13" s="19">
        <v>0</v>
      </c>
      <c r="L13" s="19">
        <v>9</v>
      </c>
      <c r="M13" s="19">
        <v>55</v>
      </c>
      <c r="N13" s="19">
        <v>1</v>
      </c>
      <c r="O13" s="19">
        <v>19</v>
      </c>
      <c r="P13" s="19">
        <v>59</v>
      </c>
      <c r="Q13" s="19">
        <v>1</v>
      </c>
      <c r="R13" s="19">
        <v>28</v>
      </c>
      <c r="S13" s="19">
        <v>8</v>
      </c>
      <c r="T13" s="19">
        <v>6</v>
      </c>
      <c r="U13" s="19">
        <v>4</v>
      </c>
      <c r="V13" s="19">
        <v>222</v>
      </c>
      <c r="W13" s="19">
        <v>2</v>
      </c>
      <c r="X13" s="19">
        <v>11</v>
      </c>
      <c r="Y13" s="19">
        <v>230</v>
      </c>
      <c r="Z13" s="19">
        <v>8</v>
      </c>
      <c r="AA13" s="19">
        <v>15</v>
      </c>
      <c r="AB13" s="19">
        <v>289</v>
      </c>
      <c r="AC13" s="19">
        <v>9</v>
      </c>
      <c r="AD13" s="19">
        <v>43</v>
      </c>
      <c r="AE13" s="19">
        <v>15</v>
      </c>
      <c r="AF13" s="19">
        <v>1</v>
      </c>
      <c r="AG13" s="19">
        <v>70</v>
      </c>
      <c r="AH13" s="19">
        <v>0</v>
      </c>
      <c r="AI13" s="19">
        <v>85</v>
      </c>
      <c r="AJ13" s="19">
        <v>1</v>
      </c>
      <c r="AK13" s="19">
        <v>46</v>
      </c>
      <c r="AL13" s="19">
        <v>5</v>
      </c>
      <c r="AM13" s="19">
        <v>99</v>
      </c>
      <c r="AN13" s="19">
        <v>1</v>
      </c>
      <c r="AO13" s="19">
        <v>145</v>
      </c>
      <c r="AP13" s="117">
        <v>6</v>
      </c>
      <c r="AQ13" s="19">
        <v>230</v>
      </c>
      <c r="AR13" s="119">
        <v>7</v>
      </c>
      <c r="AS13" s="19">
        <v>0</v>
      </c>
      <c r="AT13" s="19">
        <v>0</v>
      </c>
      <c r="AU13" s="19">
        <v>0</v>
      </c>
      <c r="AV13" s="19">
        <v>15</v>
      </c>
      <c r="AW13" s="121">
        <v>535</v>
      </c>
      <c r="AX13" s="124">
        <v>550</v>
      </c>
      <c r="AY13" s="19">
        <f t="shared" si="0"/>
        <v>593</v>
      </c>
    </row>
    <row r="14" spans="1:51" x14ac:dyDescent="0.2">
      <c r="A14" s="67" t="s">
        <v>89</v>
      </c>
      <c r="B14" s="19" t="s">
        <v>391</v>
      </c>
      <c r="C14" s="19">
        <v>21</v>
      </c>
      <c r="D14" s="19">
        <v>78.010000000000005</v>
      </c>
      <c r="E14" s="19">
        <v>21.849999999999998</v>
      </c>
      <c r="F14" s="19">
        <v>106.16</v>
      </c>
      <c r="G14" s="19">
        <v>19.069999999999997</v>
      </c>
      <c r="H14" s="19">
        <v>40.45000000000001</v>
      </c>
      <c r="I14" s="19">
        <v>20.51</v>
      </c>
      <c r="J14" s="19">
        <v>3</v>
      </c>
      <c r="K14" s="19">
        <v>1</v>
      </c>
      <c r="L14" s="19">
        <v>23</v>
      </c>
      <c r="M14" s="19">
        <v>90</v>
      </c>
      <c r="N14" s="19">
        <v>1</v>
      </c>
      <c r="O14" s="19">
        <v>20</v>
      </c>
      <c r="P14" s="19">
        <v>93</v>
      </c>
      <c r="Q14" s="19">
        <v>2</v>
      </c>
      <c r="R14" s="19">
        <v>43</v>
      </c>
      <c r="S14" s="19">
        <v>13</v>
      </c>
      <c r="T14" s="19">
        <v>2</v>
      </c>
      <c r="U14" s="19">
        <v>27</v>
      </c>
      <c r="V14" s="19">
        <v>139</v>
      </c>
      <c r="W14" s="19">
        <v>6</v>
      </c>
      <c r="X14" s="19">
        <v>36</v>
      </c>
      <c r="Y14" s="19">
        <v>152</v>
      </c>
      <c r="Z14" s="19">
        <v>8</v>
      </c>
      <c r="AA14" s="19">
        <v>63</v>
      </c>
      <c r="AB14" s="19">
        <v>245</v>
      </c>
      <c r="AC14" s="19">
        <v>10</v>
      </c>
      <c r="AD14" s="19">
        <v>106</v>
      </c>
      <c r="AE14" s="19">
        <v>51</v>
      </c>
      <c r="AF14" s="19">
        <v>5</v>
      </c>
      <c r="AG14" s="19">
        <v>67</v>
      </c>
      <c r="AH14" s="19">
        <v>3</v>
      </c>
      <c r="AI14" s="19">
        <v>118</v>
      </c>
      <c r="AJ14" s="19">
        <v>8</v>
      </c>
      <c r="AK14" s="19">
        <v>166</v>
      </c>
      <c r="AL14" s="19">
        <v>9</v>
      </c>
      <c r="AM14" s="19">
        <v>374</v>
      </c>
      <c r="AN14" s="19">
        <v>5</v>
      </c>
      <c r="AO14" s="19">
        <v>540</v>
      </c>
      <c r="AP14" s="117">
        <v>14</v>
      </c>
      <c r="AQ14" s="19">
        <v>658</v>
      </c>
      <c r="AR14" s="119">
        <v>22</v>
      </c>
      <c r="AS14" s="19">
        <v>3</v>
      </c>
      <c r="AT14" s="19">
        <v>1</v>
      </c>
      <c r="AU14" s="19">
        <v>4</v>
      </c>
      <c r="AV14" s="19">
        <v>6</v>
      </c>
      <c r="AW14" s="121">
        <v>939</v>
      </c>
      <c r="AX14" s="124">
        <v>945</v>
      </c>
      <c r="AY14" s="19">
        <f t="shared" si="0"/>
        <v>1051</v>
      </c>
    </row>
    <row r="15" spans="1:51" x14ac:dyDescent="0.2">
      <c r="A15" s="67" t="s">
        <v>91</v>
      </c>
      <c r="B15" s="19" t="s">
        <v>392</v>
      </c>
      <c r="C15" s="19">
        <v>13</v>
      </c>
      <c r="D15" s="19">
        <v>44.31</v>
      </c>
      <c r="E15" s="19">
        <v>11.250000000000002</v>
      </c>
      <c r="F15" s="19">
        <v>56.359999999999992</v>
      </c>
      <c r="G15" s="19">
        <v>7.56</v>
      </c>
      <c r="H15" s="19">
        <v>16.380000000000003</v>
      </c>
      <c r="I15" s="19">
        <v>7.9499999999999993</v>
      </c>
      <c r="J15" s="19">
        <v>1</v>
      </c>
      <c r="K15" s="19">
        <v>0</v>
      </c>
      <c r="L15" s="19">
        <v>16</v>
      </c>
      <c r="M15" s="19">
        <v>45</v>
      </c>
      <c r="N15" s="19">
        <v>0</v>
      </c>
      <c r="O15" s="19">
        <v>9</v>
      </c>
      <c r="P15" s="19">
        <v>46</v>
      </c>
      <c r="Q15" s="19">
        <v>0</v>
      </c>
      <c r="R15" s="19">
        <v>25</v>
      </c>
      <c r="S15" s="19">
        <v>8</v>
      </c>
      <c r="T15" s="19">
        <v>6</v>
      </c>
      <c r="U15" s="19">
        <v>12</v>
      </c>
      <c r="V15" s="19">
        <v>66</v>
      </c>
      <c r="W15" s="19">
        <v>1</v>
      </c>
      <c r="X15" s="19">
        <v>6</v>
      </c>
      <c r="Y15" s="19">
        <v>74</v>
      </c>
      <c r="Z15" s="19">
        <v>7</v>
      </c>
      <c r="AA15" s="19">
        <v>18</v>
      </c>
      <c r="AB15" s="19">
        <v>120</v>
      </c>
      <c r="AC15" s="19">
        <v>7</v>
      </c>
      <c r="AD15" s="19">
        <v>43</v>
      </c>
      <c r="AE15" s="19">
        <v>4</v>
      </c>
      <c r="AF15" s="19">
        <v>2</v>
      </c>
      <c r="AG15" s="19">
        <v>46</v>
      </c>
      <c r="AH15" s="19">
        <v>0</v>
      </c>
      <c r="AI15" s="19">
        <v>50</v>
      </c>
      <c r="AJ15" s="19">
        <v>2</v>
      </c>
      <c r="AK15" s="19">
        <v>45</v>
      </c>
      <c r="AL15" s="19">
        <v>2</v>
      </c>
      <c r="AM15" s="19">
        <v>149</v>
      </c>
      <c r="AN15" s="19">
        <v>0</v>
      </c>
      <c r="AO15" s="19">
        <v>194</v>
      </c>
      <c r="AP15" s="117">
        <v>2</v>
      </c>
      <c r="AQ15" s="19">
        <v>244</v>
      </c>
      <c r="AR15" s="119">
        <v>4</v>
      </c>
      <c r="AS15" s="19">
        <v>3</v>
      </c>
      <c r="AT15" s="19">
        <v>1</v>
      </c>
      <c r="AU15" s="19">
        <v>4</v>
      </c>
      <c r="AV15" s="19">
        <v>0</v>
      </c>
      <c r="AW15" s="121">
        <v>379</v>
      </c>
      <c r="AX15" s="124">
        <v>379</v>
      </c>
      <c r="AY15" s="19">
        <f t="shared" si="0"/>
        <v>422</v>
      </c>
    </row>
    <row r="16" spans="1:51" x14ac:dyDescent="0.2">
      <c r="A16" s="67" t="s">
        <v>94</v>
      </c>
      <c r="B16" s="19" t="s">
        <v>393</v>
      </c>
      <c r="C16" s="19">
        <v>13</v>
      </c>
      <c r="D16" s="19">
        <v>28</v>
      </c>
      <c r="E16" s="19">
        <v>12.66</v>
      </c>
      <c r="F16" s="19">
        <v>40.76</v>
      </c>
      <c r="G16" s="19">
        <v>8</v>
      </c>
      <c r="H16" s="19">
        <v>17.079999999999998</v>
      </c>
      <c r="I16" s="19">
        <v>7.02</v>
      </c>
      <c r="J16" s="19">
        <v>3</v>
      </c>
      <c r="K16" s="19">
        <v>0</v>
      </c>
      <c r="L16" s="19">
        <v>12</v>
      </c>
      <c r="M16" s="19">
        <v>62</v>
      </c>
      <c r="N16" s="19">
        <v>0</v>
      </c>
      <c r="O16" s="19">
        <v>8</v>
      </c>
      <c r="P16" s="19">
        <v>65</v>
      </c>
      <c r="Q16" s="19">
        <v>0</v>
      </c>
      <c r="R16" s="19">
        <v>20</v>
      </c>
      <c r="S16" s="19">
        <v>10</v>
      </c>
      <c r="T16" s="19">
        <v>2</v>
      </c>
      <c r="U16" s="19">
        <v>17</v>
      </c>
      <c r="V16" s="19">
        <v>134</v>
      </c>
      <c r="W16" s="19">
        <v>0</v>
      </c>
      <c r="X16" s="19">
        <v>4</v>
      </c>
      <c r="Y16" s="19">
        <v>144</v>
      </c>
      <c r="Z16" s="19">
        <v>2</v>
      </c>
      <c r="AA16" s="19">
        <v>21</v>
      </c>
      <c r="AB16" s="19">
        <v>209</v>
      </c>
      <c r="AC16" s="19">
        <v>2</v>
      </c>
      <c r="AD16" s="19">
        <v>41</v>
      </c>
      <c r="AE16" s="19">
        <v>8</v>
      </c>
      <c r="AF16" s="19">
        <v>1</v>
      </c>
      <c r="AG16" s="19">
        <v>32</v>
      </c>
      <c r="AH16" s="19">
        <v>0</v>
      </c>
      <c r="AI16" s="19">
        <v>40</v>
      </c>
      <c r="AJ16" s="19">
        <v>1</v>
      </c>
      <c r="AK16" s="19">
        <v>111</v>
      </c>
      <c r="AL16" s="19">
        <v>3</v>
      </c>
      <c r="AM16" s="19">
        <v>140</v>
      </c>
      <c r="AN16" s="19">
        <v>0</v>
      </c>
      <c r="AO16" s="19">
        <v>251</v>
      </c>
      <c r="AP16" s="117">
        <v>3</v>
      </c>
      <c r="AQ16" s="19">
        <v>291</v>
      </c>
      <c r="AR16" s="119">
        <v>4</v>
      </c>
      <c r="AS16" s="19">
        <v>0</v>
      </c>
      <c r="AT16" s="19">
        <v>2</v>
      </c>
      <c r="AU16" s="19">
        <v>2</v>
      </c>
      <c r="AV16" s="19">
        <v>0</v>
      </c>
      <c r="AW16" s="121">
        <v>508</v>
      </c>
      <c r="AX16" s="124">
        <v>508</v>
      </c>
      <c r="AY16" s="19">
        <f t="shared" si="0"/>
        <v>549</v>
      </c>
    </row>
    <row r="17" spans="1:51" x14ac:dyDescent="0.2">
      <c r="A17" s="67" t="s">
        <v>96</v>
      </c>
      <c r="B17" s="19" t="s">
        <v>394</v>
      </c>
      <c r="C17" s="19">
        <v>22</v>
      </c>
      <c r="D17" s="19">
        <v>68.19</v>
      </c>
      <c r="E17" s="19">
        <v>42.400000000000006</v>
      </c>
      <c r="F17" s="19">
        <v>116.59</v>
      </c>
      <c r="G17" s="19">
        <v>19.16</v>
      </c>
      <c r="H17" s="19">
        <v>47.699999999999996</v>
      </c>
      <c r="I17" s="19">
        <v>27.5</v>
      </c>
      <c r="J17" s="19">
        <v>2</v>
      </c>
      <c r="K17" s="19">
        <v>2</v>
      </c>
      <c r="L17" s="19">
        <v>27</v>
      </c>
      <c r="M17" s="19">
        <v>43</v>
      </c>
      <c r="N17" s="19">
        <v>1</v>
      </c>
      <c r="O17" s="19">
        <v>24</v>
      </c>
      <c r="P17" s="19">
        <v>45</v>
      </c>
      <c r="Q17" s="19">
        <v>3</v>
      </c>
      <c r="R17" s="19">
        <v>51</v>
      </c>
      <c r="S17" s="19">
        <v>14</v>
      </c>
      <c r="T17" s="19">
        <v>8</v>
      </c>
      <c r="U17" s="19">
        <v>17</v>
      </c>
      <c r="V17" s="19">
        <v>92</v>
      </c>
      <c r="W17" s="19">
        <v>0</v>
      </c>
      <c r="X17" s="19">
        <v>16</v>
      </c>
      <c r="Y17" s="19">
        <v>106</v>
      </c>
      <c r="Z17" s="19">
        <v>8</v>
      </c>
      <c r="AA17" s="19">
        <v>33</v>
      </c>
      <c r="AB17" s="19">
        <v>151</v>
      </c>
      <c r="AC17" s="19">
        <v>11</v>
      </c>
      <c r="AD17" s="19">
        <v>84</v>
      </c>
      <c r="AE17" s="19">
        <v>10</v>
      </c>
      <c r="AF17" s="19">
        <v>2</v>
      </c>
      <c r="AG17" s="19">
        <v>36</v>
      </c>
      <c r="AH17" s="19">
        <v>0</v>
      </c>
      <c r="AI17" s="19">
        <v>46</v>
      </c>
      <c r="AJ17" s="19">
        <v>2</v>
      </c>
      <c r="AK17" s="19">
        <v>83</v>
      </c>
      <c r="AL17" s="19">
        <v>0</v>
      </c>
      <c r="AM17" s="19">
        <v>130</v>
      </c>
      <c r="AN17" s="19">
        <v>2</v>
      </c>
      <c r="AO17" s="19">
        <v>213</v>
      </c>
      <c r="AP17" s="117">
        <v>2</v>
      </c>
      <c r="AQ17" s="19">
        <v>259</v>
      </c>
      <c r="AR17" s="119">
        <v>4</v>
      </c>
      <c r="AS17" s="19">
        <v>0</v>
      </c>
      <c r="AT17" s="19">
        <v>0</v>
      </c>
      <c r="AU17" s="19">
        <v>0</v>
      </c>
      <c r="AV17" s="19">
        <v>6</v>
      </c>
      <c r="AW17" s="121">
        <v>425</v>
      </c>
      <c r="AX17" s="124">
        <v>431</v>
      </c>
      <c r="AY17" s="19">
        <f t="shared" si="0"/>
        <v>515</v>
      </c>
    </row>
    <row r="18" spans="1:51" x14ac:dyDescent="0.2">
      <c r="A18" s="68"/>
      <c r="B18" s="69" t="s">
        <v>120</v>
      </c>
      <c r="C18" s="69">
        <v>206</v>
      </c>
      <c r="D18" s="69">
        <v>503.35999999999996</v>
      </c>
      <c r="E18" s="69">
        <v>242.46</v>
      </c>
      <c r="F18" s="69">
        <v>787.98</v>
      </c>
      <c r="G18" s="69">
        <v>148.68</v>
      </c>
      <c r="H18" s="69">
        <v>291.2</v>
      </c>
      <c r="I18" s="69">
        <v>164.31</v>
      </c>
      <c r="J18" s="69">
        <v>39</v>
      </c>
      <c r="K18" s="69">
        <v>8</v>
      </c>
      <c r="L18" s="69">
        <v>164</v>
      </c>
      <c r="M18" s="69">
        <v>740</v>
      </c>
      <c r="N18" s="69">
        <v>8</v>
      </c>
      <c r="O18" s="69">
        <v>173</v>
      </c>
      <c r="P18" s="69">
        <v>779</v>
      </c>
      <c r="Q18" s="69">
        <v>16</v>
      </c>
      <c r="R18" s="69">
        <v>337</v>
      </c>
      <c r="S18" s="69">
        <v>126</v>
      </c>
      <c r="T18" s="69">
        <v>66</v>
      </c>
      <c r="U18" s="69">
        <v>236</v>
      </c>
      <c r="V18" s="69">
        <v>1607</v>
      </c>
      <c r="W18" s="69">
        <v>39</v>
      </c>
      <c r="X18" s="69">
        <v>173</v>
      </c>
      <c r="Y18" s="69">
        <v>1733</v>
      </c>
      <c r="Z18" s="69">
        <v>105</v>
      </c>
      <c r="AA18" s="69">
        <v>409</v>
      </c>
      <c r="AB18" s="69">
        <v>2512</v>
      </c>
      <c r="AC18" s="69">
        <v>121</v>
      </c>
      <c r="AD18" s="69">
        <v>746</v>
      </c>
      <c r="AE18" s="69">
        <v>191</v>
      </c>
      <c r="AF18" s="69">
        <v>19</v>
      </c>
      <c r="AG18" s="69">
        <v>520</v>
      </c>
      <c r="AH18" s="69">
        <v>6</v>
      </c>
      <c r="AI18" s="69">
        <v>711</v>
      </c>
      <c r="AJ18" s="69">
        <v>25</v>
      </c>
      <c r="AK18" s="69">
        <v>3968</v>
      </c>
      <c r="AL18" s="69">
        <v>45</v>
      </c>
      <c r="AM18" s="69">
        <v>1701</v>
      </c>
      <c r="AN18" s="69">
        <v>15</v>
      </c>
      <c r="AO18" s="69">
        <v>5669</v>
      </c>
      <c r="AP18" s="69">
        <f>SUM(AP4:AP17)</f>
        <v>60</v>
      </c>
      <c r="AQ18" s="69">
        <v>6380</v>
      </c>
      <c r="AR18" s="119">
        <f>SUM(AR4:AR17)</f>
        <v>85</v>
      </c>
      <c r="AS18" s="69">
        <v>38</v>
      </c>
      <c r="AT18" s="69">
        <v>20</v>
      </c>
      <c r="AU18" s="69">
        <v>58</v>
      </c>
      <c r="AV18" s="69">
        <v>93</v>
      </c>
      <c r="AW18" s="121">
        <f>SUM(AW4:AW17)</f>
        <v>9156</v>
      </c>
      <c r="AX18" s="124">
        <f>SUM(AX4:AX17)</f>
        <v>9249</v>
      </c>
      <c r="AY18" s="124">
        <f>SUM(AY4:AY17)</f>
        <v>9995</v>
      </c>
    </row>
  </sheetData>
  <mergeCells count="5">
    <mergeCell ref="A1:A2"/>
    <mergeCell ref="B1:B2"/>
    <mergeCell ref="D1:F1"/>
    <mergeCell ref="G1:I1"/>
    <mergeCell ref="J1:AY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election activeCell="N15" sqref="N15"/>
    </sheetView>
  </sheetViews>
  <sheetFormatPr defaultRowHeight="15" x14ac:dyDescent="0.25"/>
  <cols>
    <col min="1" max="1" width="9.140625" style="79"/>
    <col min="2" max="2" width="35.140625" style="79" bestFit="1" customWidth="1"/>
    <col min="3" max="3" width="31" style="79" customWidth="1"/>
    <col min="4" max="16384" width="9.140625" style="79"/>
  </cols>
  <sheetData>
    <row r="2" spans="2:3" ht="30" x14ac:dyDescent="0.25">
      <c r="B2" s="80" t="s">
        <v>1</v>
      </c>
      <c r="C2" s="81" t="s">
        <v>401</v>
      </c>
    </row>
    <row r="3" spans="2:3" x14ac:dyDescent="0.25">
      <c r="B3" s="80" t="s">
        <v>61</v>
      </c>
      <c r="C3" s="82">
        <v>6.25E-2</v>
      </c>
    </row>
    <row r="4" spans="2:3" x14ac:dyDescent="0.25">
      <c r="B4" s="80" t="s">
        <v>63</v>
      </c>
      <c r="C4" s="82">
        <v>96.666666666666671</v>
      </c>
    </row>
    <row r="5" spans="2:3" x14ac:dyDescent="0.25">
      <c r="B5" s="80" t="s">
        <v>65</v>
      </c>
      <c r="C5" s="82">
        <v>45.953488372093027</v>
      </c>
    </row>
    <row r="6" spans="2:3" x14ac:dyDescent="0.25">
      <c r="B6" s="80" t="s">
        <v>70</v>
      </c>
      <c r="C6" s="82">
        <v>81.25</v>
      </c>
    </row>
    <row r="7" spans="2:3" x14ac:dyDescent="0.25">
      <c r="B7" s="80" t="s">
        <v>73</v>
      </c>
      <c r="C7" s="82">
        <v>16.714285714285715</v>
      </c>
    </row>
    <row r="8" spans="2:3" x14ac:dyDescent="0.25">
      <c r="B8" s="80" t="s">
        <v>76</v>
      </c>
      <c r="C8" s="82">
        <v>29</v>
      </c>
    </row>
    <row r="9" spans="2:3" x14ac:dyDescent="0.25">
      <c r="B9" s="80" t="s">
        <v>78</v>
      </c>
      <c r="C9" s="82">
        <v>24.285714285714285</v>
      </c>
    </row>
    <row r="10" spans="2:3" x14ac:dyDescent="0.25">
      <c r="B10" s="80" t="s">
        <v>81</v>
      </c>
      <c r="C10" s="82">
        <v>36.5</v>
      </c>
    </row>
    <row r="11" spans="2:3" x14ac:dyDescent="0.25">
      <c r="B11" s="80" t="s">
        <v>84</v>
      </c>
      <c r="C11" s="82">
        <v>67.5</v>
      </c>
    </row>
    <row r="12" spans="2:3" x14ac:dyDescent="0.25">
      <c r="B12" s="80" t="s">
        <v>88</v>
      </c>
      <c r="C12" s="82">
        <v>65.625</v>
      </c>
    </row>
    <row r="13" spans="2:3" x14ac:dyDescent="0.25">
      <c r="B13" s="80" t="s">
        <v>90</v>
      </c>
      <c r="C13" s="82">
        <v>49.416666666666664</v>
      </c>
    </row>
    <row r="14" spans="2:3" x14ac:dyDescent="0.25">
      <c r="B14" s="80" t="s">
        <v>92</v>
      </c>
      <c r="C14" s="82">
        <v>17.463414634146343</v>
      </c>
    </row>
    <row r="15" spans="2:3" x14ac:dyDescent="0.25">
      <c r="B15" s="80" t="s">
        <v>95</v>
      </c>
      <c r="C15" s="82">
        <v>33</v>
      </c>
    </row>
    <row r="16" spans="2:3" x14ac:dyDescent="0.25">
      <c r="B16" s="80" t="s">
        <v>97</v>
      </c>
      <c r="C16" s="82">
        <v>25.545454545454547</v>
      </c>
    </row>
    <row r="17" spans="2:3" x14ac:dyDescent="0.25">
      <c r="B17" s="80" t="s">
        <v>120</v>
      </c>
      <c r="C17" s="82">
        <v>36.299465240641709</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election activeCell="N19" sqref="N19"/>
    </sheetView>
  </sheetViews>
  <sheetFormatPr defaultRowHeight="15" x14ac:dyDescent="0.25"/>
  <cols>
    <col min="1" max="1" width="9.140625" style="79"/>
    <col min="2" max="2" width="35.140625" style="79" bestFit="1" customWidth="1"/>
    <col min="3" max="3" width="32.28515625" style="79" customWidth="1"/>
    <col min="4" max="16384" width="9.140625" style="79"/>
  </cols>
  <sheetData>
    <row r="2" spans="2:3" ht="75" x14ac:dyDescent="0.25">
      <c r="B2" s="80" t="s">
        <v>1</v>
      </c>
      <c r="C2" s="81" t="s">
        <v>402</v>
      </c>
    </row>
    <row r="3" spans="2:3" x14ac:dyDescent="0.25">
      <c r="B3" s="80" t="s">
        <v>61</v>
      </c>
      <c r="C3" s="125"/>
    </row>
    <row r="4" spans="2:3" x14ac:dyDescent="0.25">
      <c r="B4" s="80" t="s">
        <v>63</v>
      </c>
      <c r="C4" s="125">
        <v>440</v>
      </c>
    </row>
    <row r="5" spans="2:3" x14ac:dyDescent="0.2">
      <c r="B5" s="80" t="s">
        <v>65</v>
      </c>
      <c r="C5" s="122">
        <v>332.85714285714283</v>
      </c>
    </row>
    <row r="6" spans="2:3" x14ac:dyDescent="0.25">
      <c r="B6" s="80" t="s">
        <v>70</v>
      </c>
      <c r="C6" s="125"/>
    </row>
    <row r="7" spans="2:3" x14ac:dyDescent="0.2">
      <c r="B7" s="80" t="s">
        <v>73</v>
      </c>
      <c r="C7" s="122">
        <v>263.30275229357795</v>
      </c>
    </row>
    <row r="8" spans="2:3" x14ac:dyDescent="0.2">
      <c r="B8" s="80" t="s">
        <v>76</v>
      </c>
      <c r="C8" s="122">
        <v>73.230769230769226</v>
      </c>
    </row>
    <row r="9" spans="2:3" x14ac:dyDescent="0.2">
      <c r="B9" s="80" t="s">
        <v>78</v>
      </c>
      <c r="C9" s="122">
        <v>398.33333333333337</v>
      </c>
    </row>
    <row r="10" spans="2:3" x14ac:dyDescent="0.2">
      <c r="B10" s="80" t="s">
        <v>81</v>
      </c>
      <c r="C10" s="122">
        <v>145.71428571428572</v>
      </c>
    </row>
    <row r="11" spans="2:3" x14ac:dyDescent="0.2">
      <c r="B11" s="80" t="s">
        <v>84</v>
      </c>
      <c r="C11" s="122">
        <v>509.27835051546396</v>
      </c>
    </row>
    <row r="12" spans="2:3" x14ac:dyDescent="0.2">
      <c r="B12" s="80" t="s">
        <v>88</v>
      </c>
      <c r="C12" s="122">
        <v>237.2</v>
      </c>
    </row>
    <row r="13" spans="2:3" x14ac:dyDescent="0.2">
      <c r="B13" s="80" t="s">
        <v>90</v>
      </c>
      <c r="C13" s="122">
        <v>500.47619047619048</v>
      </c>
    </row>
    <row r="14" spans="2:3" x14ac:dyDescent="0.2">
      <c r="B14" s="80" t="s">
        <v>92</v>
      </c>
      <c r="C14" s="122">
        <v>188.39285714285714</v>
      </c>
    </row>
    <row r="15" spans="2:3" x14ac:dyDescent="0.2">
      <c r="B15" s="80" t="s">
        <v>95</v>
      </c>
      <c r="C15" s="122">
        <v>274.5</v>
      </c>
    </row>
    <row r="16" spans="2:3" x14ac:dyDescent="0.2">
      <c r="B16" s="80" t="s">
        <v>97</v>
      </c>
      <c r="C16" s="122">
        <v>125.30413625304135</v>
      </c>
    </row>
    <row r="17" spans="2:3" x14ac:dyDescent="0.2">
      <c r="B17" s="80" t="s">
        <v>120</v>
      </c>
      <c r="C17" s="122">
        <v>273.58276643990928</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topLeftCell="A10" workbookViewId="0">
      <selection activeCell="D43" sqref="D43"/>
    </sheetView>
  </sheetViews>
  <sheetFormatPr defaultRowHeight="15" x14ac:dyDescent="0.25"/>
  <cols>
    <col min="1" max="1" width="9.140625" style="79"/>
    <col min="2" max="2" width="35.140625" style="79" bestFit="1" customWidth="1"/>
    <col min="3" max="3" width="32.28515625" style="79" customWidth="1"/>
    <col min="4" max="16384" width="9.140625" style="79"/>
  </cols>
  <sheetData>
    <row r="2" spans="2:3" ht="30" x14ac:dyDescent="0.25">
      <c r="B2" s="80" t="s">
        <v>1</v>
      </c>
      <c r="C2" s="81" t="s">
        <v>403</v>
      </c>
    </row>
    <row r="3" spans="2:3" x14ac:dyDescent="0.25">
      <c r="B3" s="80" t="s">
        <v>61</v>
      </c>
      <c r="C3" s="82">
        <v>6.25E-2</v>
      </c>
    </row>
    <row r="4" spans="2:3" x14ac:dyDescent="0.25">
      <c r="B4" s="80" t="s">
        <v>63</v>
      </c>
      <c r="C4" s="82">
        <v>127.22222222222223</v>
      </c>
    </row>
    <row r="5" spans="2:3" x14ac:dyDescent="0.25">
      <c r="B5" s="80" t="s">
        <v>65</v>
      </c>
      <c r="C5" s="82">
        <v>57.953488372093027</v>
      </c>
    </row>
    <row r="6" spans="2:3" x14ac:dyDescent="0.25">
      <c r="B6" s="80" t="s">
        <v>70</v>
      </c>
      <c r="C6" s="82">
        <v>125.25</v>
      </c>
    </row>
    <row r="7" spans="2:3" x14ac:dyDescent="0.25">
      <c r="B7" s="80" t="s">
        <v>73</v>
      </c>
      <c r="C7" s="82">
        <v>18.857142857142858</v>
      </c>
    </row>
    <row r="8" spans="2:3" x14ac:dyDescent="0.25">
      <c r="B8" s="80" t="s">
        <v>76</v>
      </c>
      <c r="C8" s="82">
        <v>35.4</v>
      </c>
    </row>
    <row r="9" spans="2:3" x14ac:dyDescent="0.25">
      <c r="B9" s="80" t="s">
        <v>78</v>
      </c>
      <c r="C9" s="82">
        <v>30.714285714285715</v>
      </c>
    </row>
    <row r="10" spans="2:3" x14ac:dyDescent="0.25">
      <c r="B10" s="80" t="s">
        <v>81</v>
      </c>
      <c r="C10" s="82">
        <v>44.8</v>
      </c>
    </row>
    <row r="11" spans="2:3" x14ac:dyDescent="0.25">
      <c r="B11" s="80" t="s">
        <v>84</v>
      </c>
      <c r="C11" s="82">
        <v>75.166666666666671</v>
      </c>
    </row>
    <row r="12" spans="2:3" x14ac:dyDescent="0.25">
      <c r="B12" s="80" t="s">
        <v>88</v>
      </c>
      <c r="C12" s="82">
        <v>88</v>
      </c>
    </row>
    <row r="13" spans="2:3" x14ac:dyDescent="0.25">
      <c r="B13" s="80" t="s">
        <v>90</v>
      </c>
      <c r="C13" s="82">
        <v>56.083333333333336</v>
      </c>
    </row>
    <row r="14" spans="2:3" x14ac:dyDescent="0.25">
      <c r="B14" s="80" t="s">
        <v>92</v>
      </c>
      <c r="C14" s="82">
        <v>19.463414634146343</v>
      </c>
    </row>
    <row r="15" spans="2:3" x14ac:dyDescent="0.25">
      <c r="B15" s="80" t="s">
        <v>95</v>
      </c>
      <c r="C15" s="82">
        <v>33.888888888888886</v>
      </c>
    </row>
    <row r="16" spans="2:3" x14ac:dyDescent="0.25">
      <c r="B16" s="80" t="s">
        <v>97</v>
      </c>
      <c r="C16" s="82">
        <v>27.272727272727273</v>
      </c>
    </row>
    <row r="17" spans="2:3" x14ac:dyDescent="0.25">
      <c r="B17" s="80" t="s">
        <v>120</v>
      </c>
      <c r="C17" s="82">
        <v>44.570409982174688</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BB - Dotazník KÚ-ÚÚP</vt:lpstr>
      <vt:lpstr>B - Dotazník ÚÚP po krajích</vt:lpstr>
      <vt:lpstr>Graf 1</vt:lpstr>
      <vt:lpstr>Graf 2</vt:lpstr>
      <vt:lpstr>Graf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2012-03-27T08:29:38Z</dcterms:created>
  <dcterms:modified xsi:type="dcterms:W3CDTF">2013-01-07T09:12:35Z</dcterms:modified>
</cp:coreProperties>
</file>