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24915" windowHeight="11250" tabRatio="907"/>
  </bookViews>
  <sheets>
    <sheet name="B - Dotazník pro ÚÚP" sheetId="1" r:id="rId1"/>
  </sheets>
  <definedNames>
    <definedName name="_xlnm._FilterDatabase" localSheetId="0" hidden="1">'B - Dotazník pro ÚÚP'!$A$3:$KB$18</definedName>
  </definedNames>
  <calcPr calcId="145621"/>
</workbook>
</file>

<file path=xl/calcChain.xml><?xml version="1.0" encoding="utf-8"?>
<calcChain xmlns="http://schemas.openxmlformats.org/spreadsheetml/2006/main">
  <c r="JW4" i="1" l="1"/>
  <c r="JW5" i="1"/>
  <c r="JW6" i="1"/>
  <c r="JW7" i="1"/>
  <c r="JW8" i="1"/>
  <c r="JW9" i="1"/>
  <c r="JW10" i="1"/>
  <c r="JW11" i="1"/>
  <c r="JW12" i="1"/>
  <c r="JW13" i="1"/>
  <c r="JW14" i="1"/>
  <c r="JW15" i="1"/>
  <c r="JW16" i="1"/>
  <c r="JW17" i="1"/>
  <c r="JW18" i="1"/>
  <c r="JU4" i="1"/>
  <c r="JV4" i="1" s="1"/>
  <c r="JU5" i="1"/>
  <c r="JV5" i="1" s="1"/>
  <c r="JU6" i="1"/>
  <c r="JV6" i="1" s="1"/>
  <c r="JU7" i="1"/>
  <c r="JV7" i="1" s="1"/>
  <c r="JU8" i="1"/>
  <c r="JV8" i="1" s="1"/>
  <c r="JU9" i="1"/>
  <c r="JV9" i="1" s="1"/>
  <c r="JU10" i="1"/>
  <c r="JV10" i="1" s="1"/>
  <c r="JU11" i="1"/>
  <c r="JV11" i="1" s="1"/>
  <c r="JU12" i="1"/>
  <c r="JV12" i="1" s="1"/>
  <c r="JU13" i="1"/>
  <c r="JV13" i="1" s="1"/>
  <c r="JU14" i="1"/>
  <c r="JV14" i="1" s="1"/>
  <c r="JU15" i="1"/>
  <c r="JV15" i="1" s="1"/>
  <c r="JU16" i="1"/>
  <c r="JV16" i="1" s="1"/>
  <c r="JU17" i="1"/>
  <c r="JV17" i="1" s="1"/>
  <c r="JU18" i="1"/>
  <c r="JV18" i="1" s="1"/>
  <c r="JQ4" i="1"/>
  <c r="JR4" i="1" s="1"/>
  <c r="JQ5" i="1"/>
  <c r="JR5" i="1" s="1"/>
  <c r="JQ6" i="1"/>
  <c r="JQ7" i="1"/>
  <c r="JQ8" i="1"/>
  <c r="JQ9" i="1"/>
  <c r="JQ10" i="1"/>
  <c r="JR10" i="1" s="1"/>
  <c r="JQ11" i="1"/>
  <c r="JR11" i="1" s="1"/>
  <c r="JQ12" i="1"/>
  <c r="JR12" i="1" s="1"/>
  <c r="JQ13" i="1"/>
  <c r="JR13" i="1" s="1"/>
  <c r="JQ14" i="1"/>
  <c r="JR14" i="1" s="1"/>
  <c r="JQ15" i="1"/>
  <c r="JR15" i="1" s="1"/>
  <c r="JQ16" i="1"/>
  <c r="JQ17" i="1"/>
  <c r="JR17" i="1" s="1"/>
  <c r="JQ18" i="1"/>
  <c r="JS4" i="1"/>
  <c r="JS5" i="1"/>
  <c r="JS6" i="1"/>
  <c r="JS7" i="1"/>
  <c r="JS8" i="1"/>
  <c r="JS9" i="1"/>
  <c r="JS10" i="1"/>
  <c r="JS11" i="1"/>
  <c r="JS12" i="1"/>
  <c r="JS13" i="1"/>
  <c r="JS14" i="1"/>
  <c r="JS15" i="1"/>
  <c r="JS16" i="1"/>
  <c r="JS17" i="1"/>
  <c r="JS18" i="1"/>
  <c r="KB4" i="1" l="1"/>
  <c r="KB5" i="1"/>
  <c r="KB6" i="1"/>
  <c r="KB8" i="1"/>
  <c r="KB9" i="1"/>
  <c r="KB10" i="1"/>
  <c r="KB11" i="1"/>
  <c r="KB12" i="1"/>
  <c r="KB13" i="1"/>
  <c r="KB14" i="1"/>
  <c r="KB15" i="1"/>
  <c r="KB16" i="1"/>
  <c r="KB17" i="1"/>
  <c r="KB18" i="1"/>
  <c r="KA4" i="1"/>
  <c r="KA5" i="1"/>
  <c r="KA6" i="1"/>
  <c r="KA7" i="1"/>
  <c r="KA8" i="1"/>
  <c r="KA9" i="1"/>
  <c r="KA10" i="1"/>
  <c r="KA11" i="1"/>
  <c r="KA12" i="1"/>
  <c r="KA13" i="1"/>
  <c r="KA14" i="1"/>
  <c r="KA15" i="1"/>
  <c r="KA16" i="1"/>
  <c r="KA17" i="1"/>
  <c r="KA18" i="1"/>
  <c r="FC18" i="1" l="1"/>
  <c r="EX18" i="1"/>
  <c r="EW18" i="1"/>
  <c r="ER18" i="1"/>
  <c r="EQ18" i="1"/>
  <c r="EI18" i="1"/>
  <c r="EH18" i="1"/>
  <c r="EG18" i="1"/>
  <c r="DZ18" i="1"/>
  <c r="DY18" i="1"/>
  <c r="DX18" i="1"/>
  <c r="CZ18" i="1"/>
  <c r="CY18" i="1"/>
  <c r="BA18" i="1"/>
  <c r="AR18" i="1"/>
  <c r="AV18" i="1" s="1"/>
  <c r="AQ18" i="1"/>
  <c r="AU18" i="1" s="1"/>
  <c r="AJ18" i="1"/>
  <c r="AL18" i="1" s="1"/>
  <c r="FC17" i="1"/>
  <c r="EX17" i="1"/>
  <c r="EW17" i="1"/>
  <c r="ER17" i="1"/>
  <c r="EQ17" i="1"/>
  <c r="EI17" i="1"/>
  <c r="EH17" i="1"/>
  <c r="EG17" i="1"/>
  <c r="DZ17" i="1"/>
  <c r="DY17" i="1"/>
  <c r="DX17" i="1"/>
  <c r="CZ17" i="1"/>
  <c r="CY17" i="1"/>
  <c r="BA17" i="1"/>
  <c r="AR17" i="1"/>
  <c r="AV17" i="1" s="1"/>
  <c r="AQ17" i="1"/>
  <c r="AU17" i="1" s="1"/>
  <c r="AJ17" i="1"/>
  <c r="AL17" i="1" s="1"/>
  <c r="FC16" i="1"/>
  <c r="EX16" i="1"/>
  <c r="EW16" i="1"/>
  <c r="ER16" i="1"/>
  <c r="EQ16" i="1"/>
  <c r="EI16" i="1"/>
  <c r="EH16" i="1"/>
  <c r="EG16" i="1"/>
  <c r="DZ16" i="1"/>
  <c r="DY16" i="1"/>
  <c r="DX16" i="1"/>
  <c r="CZ16" i="1"/>
  <c r="CY16" i="1"/>
  <c r="BA16" i="1"/>
  <c r="AR16" i="1"/>
  <c r="AV16" i="1" s="1"/>
  <c r="AQ16" i="1"/>
  <c r="AU16" i="1" s="1"/>
  <c r="AJ16" i="1"/>
  <c r="AL16" i="1" s="1"/>
  <c r="FC15" i="1"/>
  <c r="EX15" i="1"/>
  <c r="EW15" i="1"/>
  <c r="ER15" i="1"/>
  <c r="EQ15" i="1"/>
  <c r="EI15" i="1"/>
  <c r="EH15" i="1"/>
  <c r="EG15" i="1"/>
  <c r="DZ15" i="1"/>
  <c r="DY15" i="1"/>
  <c r="DX15" i="1"/>
  <c r="CZ15" i="1"/>
  <c r="CY15" i="1"/>
  <c r="BA15" i="1"/>
  <c r="AR15" i="1"/>
  <c r="AV15" i="1" s="1"/>
  <c r="AQ15" i="1"/>
  <c r="AU15" i="1" s="1"/>
  <c r="AJ15" i="1"/>
  <c r="AL15" i="1" s="1"/>
  <c r="FC14" i="1"/>
  <c r="EX14" i="1"/>
  <c r="EW14" i="1"/>
  <c r="ER14" i="1"/>
  <c r="EQ14" i="1"/>
  <c r="EI14" i="1"/>
  <c r="EH14" i="1"/>
  <c r="EG14" i="1"/>
  <c r="DZ14" i="1"/>
  <c r="DY14" i="1"/>
  <c r="DX14" i="1"/>
  <c r="CZ14" i="1"/>
  <c r="CY14" i="1"/>
  <c r="BA14" i="1"/>
  <c r="AR14" i="1"/>
  <c r="AV14" i="1" s="1"/>
  <c r="AQ14" i="1"/>
  <c r="AU14" i="1" s="1"/>
  <c r="AJ14" i="1"/>
  <c r="AL14" i="1" s="1"/>
  <c r="FC13" i="1"/>
  <c r="EX13" i="1"/>
  <c r="EW13" i="1"/>
  <c r="ER13" i="1"/>
  <c r="EQ13" i="1"/>
  <c r="EI13" i="1"/>
  <c r="EH13" i="1"/>
  <c r="EG13" i="1"/>
  <c r="DZ13" i="1"/>
  <c r="DY13" i="1"/>
  <c r="DX13" i="1"/>
  <c r="CZ13" i="1"/>
  <c r="CY13" i="1"/>
  <c r="BA13" i="1"/>
  <c r="AR13" i="1"/>
  <c r="AV13" i="1" s="1"/>
  <c r="AQ13" i="1"/>
  <c r="AU13" i="1" s="1"/>
  <c r="AJ13" i="1"/>
  <c r="AL13" i="1" s="1"/>
  <c r="FC12" i="1"/>
  <c r="EX12" i="1"/>
  <c r="EW12" i="1"/>
  <c r="ER12" i="1"/>
  <c r="EQ12" i="1"/>
  <c r="EI12" i="1"/>
  <c r="EH12" i="1"/>
  <c r="EG12" i="1"/>
  <c r="DZ12" i="1"/>
  <c r="DY12" i="1"/>
  <c r="DX12" i="1"/>
  <c r="CZ12" i="1"/>
  <c r="CY12" i="1"/>
  <c r="BA12" i="1"/>
  <c r="AR12" i="1"/>
  <c r="AV12" i="1" s="1"/>
  <c r="AQ12" i="1"/>
  <c r="AU12" i="1" s="1"/>
  <c r="AJ12" i="1"/>
  <c r="AL12" i="1" s="1"/>
  <c r="FC11" i="1"/>
  <c r="EX11" i="1"/>
  <c r="EW11" i="1"/>
  <c r="ER11" i="1"/>
  <c r="EQ11" i="1"/>
  <c r="EI11" i="1"/>
  <c r="EH11" i="1"/>
  <c r="EG11" i="1"/>
  <c r="DZ11" i="1"/>
  <c r="DY11" i="1"/>
  <c r="DX11" i="1"/>
  <c r="CZ11" i="1"/>
  <c r="CY11" i="1"/>
  <c r="BA11" i="1"/>
  <c r="AR11" i="1"/>
  <c r="AV11" i="1" s="1"/>
  <c r="AQ11" i="1"/>
  <c r="AU11" i="1" s="1"/>
  <c r="AJ11" i="1"/>
  <c r="AL11" i="1" s="1"/>
  <c r="FC10" i="1"/>
  <c r="EX10" i="1"/>
  <c r="EW10" i="1"/>
  <c r="ER10" i="1"/>
  <c r="EQ10" i="1"/>
  <c r="EI10" i="1"/>
  <c r="EH10" i="1"/>
  <c r="EG10" i="1"/>
  <c r="DZ10" i="1"/>
  <c r="DY10" i="1"/>
  <c r="DX10" i="1"/>
  <c r="CZ10" i="1"/>
  <c r="CY10" i="1"/>
  <c r="BA10" i="1"/>
  <c r="AR10" i="1"/>
  <c r="AV10" i="1" s="1"/>
  <c r="AQ10" i="1"/>
  <c r="AU10" i="1" s="1"/>
  <c r="AJ10" i="1"/>
  <c r="AL10" i="1" s="1"/>
  <c r="FC9" i="1"/>
  <c r="EX9" i="1"/>
  <c r="EW9" i="1"/>
  <c r="ER9" i="1"/>
  <c r="EQ9" i="1"/>
  <c r="EI9" i="1"/>
  <c r="EH9" i="1"/>
  <c r="EG9" i="1"/>
  <c r="DZ9" i="1"/>
  <c r="DY9" i="1"/>
  <c r="DX9" i="1"/>
  <c r="CZ9" i="1"/>
  <c r="CY9" i="1"/>
  <c r="BA9" i="1"/>
  <c r="AR9" i="1"/>
  <c r="AV9" i="1" s="1"/>
  <c r="AQ9" i="1"/>
  <c r="AU9" i="1" s="1"/>
  <c r="AJ9" i="1"/>
  <c r="AL9" i="1" s="1"/>
  <c r="FC8" i="1"/>
  <c r="EX8" i="1"/>
  <c r="EW8" i="1"/>
  <c r="ER8" i="1"/>
  <c r="EQ8" i="1"/>
  <c r="EI8" i="1"/>
  <c r="EH8" i="1"/>
  <c r="EG8" i="1"/>
  <c r="DZ8" i="1"/>
  <c r="DY8" i="1"/>
  <c r="DX8" i="1"/>
  <c r="CZ8" i="1"/>
  <c r="CY8" i="1"/>
  <c r="BA8" i="1"/>
  <c r="AR8" i="1"/>
  <c r="AV8" i="1" s="1"/>
  <c r="AQ8" i="1"/>
  <c r="AU8" i="1" s="1"/>
  <c r="AJ8" i="1"/>
  <c r="AL8" i="1" s="1"/>
  <c r="FC7" i="1"/>
  <c r="EX7" i="1"/>
  <c r="EW7" i="1"/>
  <c r="ER7" i="1"/>
  <c r="EQ7" i="1"/>
  <c r="EI7" i="1"/>
  <c r="EH7" i="1"/>
  <c r="EG7" i="1"/>
  <c r="DZ7" i="1"/>
  <c r="DY7" i="1"/>
  <c r="DX7" i="1"/>
  <c r="CZ7" i="1"/>
  <c r="CY7" i="1"/>
  <c r="BA7" i="1"/>
  <c r="AR7" i="1"/>
  <c r="AV7" i="1" s="1"/>
  <c r="AQ7" i="1"/>
  <c r="AU7" i="1" s="1"/>
  <c r="AJ7" i="1"/>
  <c r="AL7" i="1" s="1"/>
  <c r="FC6" i="1"/>
  <c r="EX6" i="1"/>
  <c r="EW6" i="1"/>
  <c r="ER6" i="1"/>
  <c r="EQ6" i="1"/>
  <c r="EI6" i="1"/>
  <c r="EH6" i="1"/>
  <c r="EG6" i="1"/>
  <c r="DZ6" i="1"/>
  <c r="DY6" i="1"/>
  <c r="DX6" i="1"/>
  <c r="CZ6" i="1"/>
  <c r="CY6" i="1"/>
  <c r="BA6" i="1"/>
  <c r="AR6" i="1"/>
  <c r="AV6" i="1" s="1"/>
  <c r="AQ6" i="1"/>
  <c r="AU6" i="1" s="1"/>
  <c r="AJ6" i="1"/>
  <c r="AL6" i="1" s="1"/>
  <c r="FC5" i="1"/>
  <c r="EX5" i="1"/>
  <c r="EW5" i="1"/>
  <c r="ER5" i="1"/>
  <c r="EQ5" i="1"/>
  <c r="EI5" i="1"/>
  <c r="EH5" i="1"/>
  <c r="EG5" i="1"/>
  <c r="DZ5" i="1"/>
  <c r="DY5" i="1"/>
  <c r="DX5" i="1"/>
  <c r="CZ5" i="1"/>
  <c r="CY5" i="1"/>
  <c r="BA5" i="1"/>
  <c r="AR5" i="1"/>
  <c r="AV5" i="1" s="1"/>
  <c r="AQ5" i="1"/>
  <c r="AU5" i="1" s="1"/>
  <c r="AJ5" i="1"/>
  <c r="AL5" i="1" s="1"/>
  <c r="FC4" i="1"/>
  <c r="EX4" i="1"/>
  <c r="EW4" i="1"/>
  <c r="ER4" i="1"/>
  <c r="EQ4" i="1"/>
  <c r="EI4" i="1"/>
  <c r="EH4" i="1"/>
  <c r="EG4" i="1"/>
  <c r="DZ4" i="1"/>
  <c r="DY4" i="1"/>
  <c r="DX4" i="1"/>
  <c r="CZ4" i="1"/>
  <c r="CY4" i="1"/>
  <c r="BA4" i="1"/>
  <c r="AR4" i="1"/>
  <c r="AV4" i="1" s="1"/>
  <c r="AQ4" i="1"/>
  <c r="AU4" i="1" s="1"/>
  <c r="AJ4" i="1"/>
  <c r="AL4" i="1" s="1"/>
  <c r="DB5" i="1" l="1"/>
  <c r="EJ8" i="1"/>
  <c r="DA11" i="1"/>
  <c r="EJ16" i="1"/>
  <c r="EJ6" i="1"/>
  <c r="DA10" i="1"/>
  <c r="EY8" i="1"/>
  <c r="EZ8" i="1"/>
  <c r="DA9" i="1"/>
  <c r="EJ10" i="1"/>
  <c r="EL11" i="1"/>
  <c r="JO11" i="1" s="1"/>
  <c r="EK18" i="1"/>
  <c r="DB6" i="1"/>
  <c r="EY6" i="1"/>
  <c r="EK8" i="1"/>
  <c r="DB18" i="1"/>
  <c r="EK9" i="1"/>
  <c r="EL16" i="1"/>
  <c r="EK5" i="1"/>
  <c r="DB7" i="1"/>
  <c r="EL8" i="1"/>
  <c r="JO8" i="1" s="1"/>
  <c r="EL13" i="1"/>
  <c r="JO13" i="1" s="1"/>
  <c r="EJ14" i="1"/>
  <c r="EK14" i="1"/>
  <c r="EY15" i="1"/>
  <c r="DB12" i="1"/>
  <c r="EY12" i="1"/>
  <c r="EZ16" i="1"/>
  <c r="EY17" i="1"/>
  <c r="EZ9" i="1"/>
  <c r="EL15" i="1"/>
  <c r="JO15" i="1" s="1"/>
  <c r="EY5" i="1"/>
  <c r="EL12" i="1"/>
  <c r="JO12" i="1" s="1"/>
  <c r="EK4" i="1"/>
  <c r="EZ5" i="1"/>
  <c r="EY11" i="1"/>
  <c r="EJ13" i="1"/>
  <c r="EJ17" i="1"/>
  <c r="EL4" i="1"/>
  <c r="JO4" i="1" s="1"/>
  <c r="DA8" i="1"/>
  <c r="DB10" i="1"/>
  <c r="DA12" i="1"/>
  <c r="EZ12" i="1"/>
  <c r="DA16" i="1"/>
  <c r="EY4" i="1"/>
  <c r="EZ6" i="1"/>
  <c r="EJ7" i="1"/>
  <c r="EY7" i="1"/>
  <c r="EL9" i="1"/>
  <c r="JO9" i="1" s="1"/>
  <c r="EY10" i="1"/>
  <c r="DA5" i="1"/>
  <c r="EL6" i="1"/>
  <c r="JO6" i="1" s="1"/>
  <c r="DB11" i="1"/>
  <c r="EJ15" i="1"/>
  <c r="EK11" i="1"/>
  <c r="EJ12" i="1"/>
  <c r="EL10" i="1"/>
  <c r="EJ11" i="1"/>
  <c r="EZ14" i="1"/>
  <c r="EK16" i="1"/>
  <c r="EY18" i="1"/>
  <c r="DB15" i="1"/>
  <c r="DA15" i="1"/>
  <c r="EY14" i="1"/>
  <c r="EZ17" i="1"/>
  <c r="EZ4" i="1"/>
  <c r="EZ18" i="1"/>
  <c r="EZ10" i="1"/>
  <c r="EK15" i="1"/>
  <c r="DB8" i="1"/>
  <c r="DA6" i="1"/>
  <c r="DB14" i="1"/>
  <c r="EZ15" i="1"/>
  <c r="DB16" i="1"/>
  <c r="EJ5" i="1"/>
  <c r="EZ7" i="1"/>
  <c r="EJ18" i="1"/>
  <c r="EZ11" i="1"/>
  <c r="EY13" i="1"/>
  <c r="EL5" i="1"/>
  <c r="JO5" i="1" s="1"/>
  <c r="EK7" i="1"/>
  <c r="EJ4" i="1"/>
  <c r="EZ13" i="1"/>
  <c r="EY16" i="1"/>
  <c r="EL7" i="1"/>
  <c r="JO7" i="1" s="1"/>
  <c r="EK12" i="1"/>
  <c r="EL18" i="1"/>
  <c r="DA18" i="1"/>
  <c r="DB4" i="1"/>
  <c r="DA4" i="1"/>
  <c r="DA7" i="1"/>
  <c r="EL14" i="1"/>
  <c r="JO14" i="1" s="1"/>
  <c r="DA14" i="1"/>
  <c r="DB9" i="1"/>
  <c r="EK17" i="1"/>
  <c r="EK6" i="1"/>
  <c r="EJ9" i="1"/>
  <c r="EY9" i="1"/>
  <c r="DB13" i="1"/>
  <c r="DA13" i="1"/>
  <c r="EL17" i="1"/>
  <c r="JO17" i="1" s="1"/>
  <c r="EK10" i="1"/>
  <c r="EK13" i="1"/>
  <c r="DB17" i="1"/>
  <c r="DA17" i="1"/>
  <c r="FS8" i="1" l="1"/>
  <c r="FS6" i="1"/>
  <c r="FS16" i="1"/>
  <c r="FS14" i="1"/>
  <c r="FS7" i="1"/>
  <c r="FS12" i="1"/>
  <c r="FS4" i="1"/>
  <c r="FS11" i="1"/>
  <c r="FS5" i="1"/>
  <c r="FS15" i="1"/>
  <c r="FS18" i="1"/>
  <c r="FS17" i="1"/>
  <c r="FS13" i="1"/>
  <c r="FS9" i="1"/>
  <c r="FS10" i="1"/>
  <c r="JN17" i="1" l="1"/>
  <c r="JZ17" i="1"/>
  <c r="JN12" i="1"/>
  <c r="JZ12" i="1"/>
  <c r="JN7" i="1"/>
  <c r="JZ7" i="1"/>
  <c r="JN8" i="1"/>
  <c r="JZ8" i="1"/>
  <c r="JN11" i="1"/>
  <c r="JZ11" i="1"/>
  <c r="JN14" i="1"/>
  <c r="JZ14" i="1"/>
  <c r="JN18" i="1"/>
  <c r="JZ18" i="1"/>
  <c r="JN15" i="1"/>
  <c r="JZ15" i="1"/>
  <c r="JN10" i="1"/>
  <c r="JZ10" i="1"/>
  <c r="JN9" i="1"/>
  <c r="JZ9" i="1"/>
  <c r="JN5" i="1"/>
  <c r="JZ5" i="1"/>
  <c r="JN16" i="1"/>
  <c r="JZ16" i="1"/>
  <c r="JN13" i="1"/>
  <c r="JZ13" i="1"/>
  <c r="JN4" i="1"/>
  <c r="JZ4" i="1"/>
  <c r="JN6" i="1"/>
  <c r="JZ6" i="1"/>
</calcChain>
</file>

<file path=xl/sharedStrings.xml><?xml version="1.0" encoding="utf-8"?>
<sst xmlns="http://schemas.openxmlformats.org/spreadsheetml/2006/main" count="737" uniqueCount="620">
  <si>
    <t>Kraj</t>
  </si>
  <si>
    <t>Identifikační údaje</t>
  </si>
  <si>
    <t>Název úřadu obce s rozšířenou působností</t>
  </si>
  <si>
    <t>Ulice</t>
  </si>
  <si>
    <t>Obec</t>
  </si>
  <si>
    <t>PSČ (bez mezery)</t>
  </si>
  <si>
    <t>ID datové schránky</t>
  </si>
  <si>
    <t>Podatelna-email</t>
  </si>
  <si>
    <t>Odbor</t>
  </si>
  <si>
    <t>Vedoucí odboru - příjmení</t>
  </si>
  <si>
    <t>Vedoucí odboru - jméno</t>
  </si>
  <si>
    <t>Vedoucí odboru - titul</t>
  </si>
  <si>
    <t>Vedoucí odboru - telefon (bez mezer)</t>
  </si>
  <si>
    <t>Vedoucí odboru - email</t>
  </si>
  <si>
    <t>Oddělení 1</t>
  </si>
  <si>
    <t>Vedoucí oddělení 1 - příjmení</t>
  </si>
  <si>
    <t>Vedoucí oddělení 1 - jméno</t>
  </si>
  <si>
    <t>Vedoucí oddělení 1 - titul</t>
  </si>
  <si>
    <t>Vedoucí oddělení 1 - telefon (bez mezer)</t>
  </si>
  <si>
    <t>Vedoucí oddělení 1 - email</t>
  </si>
  <si>
    <t>Oddělení 2</t>
  </si>
  <si>
    <t>Vedoucí oddělení 2 - příjmení</t>
  </si>
  <si>
    <t>Vedoucí oddělení 2 - jméno</t>
  </si>
  <si>
    <t>Vedoucí oddělení 2 - titul</t>
  </si>
  <si>
    <t>Vedoucí oddělení 2 - telefon (bez mezer)</t>
  </si>
  <si>
    <t>Vedoucí oddělení 2 - email</t>
  </si>
  <si>
    <t>Kontaktní osoba - příjmení</t>
  </si>
  <si>
    <t>Kontaktní osoba - jméno</t>
  </si>
  <si>
    <t>Kontaktní osoba - titul</t>
  </si>
  <si>
    <t>Kontaktní osoba - telefon (bez mezer)</t>
  </si>
  <si>
    <t>Kontaktní osoba - email, příp. e-mail útvaru</t>
  </si>
  <si>
    <t>Počet úředníků splňujících kvalifikační požadavky pro výkon územně plánovací činnosti</t>
  </si>
  <si>
    <t>Počet ostatních úředníků</t>
  </si>
  <si>
    <t>Počet ostatních zaměstnanců, kteří nejsou úředníky</t>
  </si>
  <si>
    <t>Pracovní úvazky zaměstnanců útvaru - součtem pracovních úvazků se rozumí součet všech celých, polovičních a zkrácených pracovních úvazků</t>
  </si>
  <si>
    <t>Součet pracovních úvazků úředníků splňujících kvalifikační požadavky pro výkon územně plánovací činnosti - plánovaný</t>
  </si>
  <si>
    <t>Součet pracovních úvazků úředníků splňujících kvalifikační požadavky pro výkon územně plánovací činnosti - skutečný</t>
  </si>
  <si>
    <t>Součet pracovních úvazků ostatních úředníků - plánovaný</t>
  </si>
  <si>
    <t>Součet pracovních úvazků ostatních úředníků - skutečný</t>
  </si>
  <si>
    <t>Součet pracovních úvazků ostatních zaměstnanců, kteří nejsou úředníky - plánovaný</t>
  </si>
  <si>
    <t>Součet pracovních úvazků ostatních zaměstnanců, kteří nejsou úředníky - skutečný</t>
  </si>
  <si>
    <t>Úředníci, kteří prokázali zvláštní odbornou způsobilost zkouškou</t>
  </si>
  <si>
    <t>Vykonanou do 11. 11. 2000 včetně</t>
  </si>
  <si>
    <t>Vykonanou v období od 12. 11. 2000 do 31. 12. 2005 včetně</t>
  </si>
  <si>
    <t>Vykonanou v období od 1. 1. 2006 do 31. 12. 2006 včetně</t>
  </si>
  <si>
    <t>Vykonanou od 1. 1. 2007 včetně</t>
  </si>
  <si>
    <t>Vzdělání úředníků - uvádí se počet úředníků, kteří dosáhli sledované vzdělání jako nejvyšší</t>
  </si>
  <si>
    <t>Střední bez maturitní zkoušky a základní</t>
  </si>
  <si>
    <t>Střední s maturitní zkouškou</t>
  </si>
  <si>
    <t>Vyšší odborné</t>
  </si>
  <si>
    <t>Vysokoškolské bakalářské</t>
  </si>
  <si>
    <t>Vysokoškolské magisterské (vč. doktorandského)</t>
  </si>
  <si>
    <t>Jiné</t>
  </si>
  <si>
    <t>Specifikujte</t>
  </si>
  <si>
    <t>Praxe úředníků - uvede se započitatelná praxe</t>
  </si>
  <si>
    <t>Do 5 let včetně</t>
  </si>
  <si>
    <t>Nad 5 do 10 let včetně</t>
  </si>
  <si>
    <t>Nad 10 let</t>
  </si>
  <si>
    <t>Zařazení úředníků do platových tříd</t>
  </si>
  <si>
    <t>Nižší než 8. platová třída</t>
  </si>
  <si>
    <t>8. platová třída</t>
  </si>
  <si>
    <t>9. platová třída</t>
  </si>
  <si>
    <t>10. platová třída</t>
  </si>
  <si>
    <t>11. platová třída</t>
  </si>
  <si>
    <t>Vyšší než 11. platová třída</t>
  </si>
  <si>
    <t>Programové vybavení útvaru</t>
  </si>
  <si>
    <t>Součet pracovních úvazků úředníků, kteří aktivně spravují data, provádí analýzy a výstupy pro potřeby územního plánování v GIS a/nebo CAD a jsou zařazeni do útvaru</t>
  </si>
  <si>
    <t>Výkon přenesené působnosti úředníky splňujícími kvalifikační požadavky pro výkon územně plánovací činnosti - kvalifikovaný odhad</t>
  </si>
  <si>
    <t>Součet pracovních úvazků, připadajících na pořizování aktualizace územně analytických podkladů obcí</t>
  </si>
  <si>
    <t>Součet pracovních úvazků, připadajících na pořizování územních plánů, regulačních plánů, jejich změn a vymezení zastavěného území</t>
  </si>
  <si>
    <t>Součet pracovních úvazků, připadajících na pořizování územních studií</t>
  </si>
  <si>
    <t>Součet pracovních úvazků, připadajících na vydávání vyjádření nebo stanovisek nebo závazných stanovisek dotčeného orgánu</t>
  </si>
  <si>
    <t>Součet pracovních úvazků, připadajících na zpracování návrhů na vložení dat, resp. vkládání dat do evidence územně plánovací činnosti</t>
  </si>
  <si>
    <t>Součet pracovních úvazků, připadajících na činnosti dle stavebního zákona výše neuvedené</t>
  </si>
  <si>
    <t>Činnosti specifikujte.</t>
  </si>
  <si>
    <t>Součet pracovních úvazků, připadajících na výkon agendy podle zákona č. 106/1999 Sb.</t>
  </si>
  <si>
    <t>Součet pracovních úvazků, připadajících na činnosti vykonávané v přenesené působnosti dle jiných zákonů než stavebního zákona</t>
  </si>
  <si>
    <t>Součet pracovních úvazků, připadajících na řízení a vedení útvaru</t>
  </si>
  <si>
    <t>Podíl na výkonu přenesené působnosti ostatními úředníky - kvalifikovaný odhad</t>
  </si>
  <si>
    <t>Součet pracovních úvazků, připadajících na činnosti dle stavebního zákona</t>
  </si>
  <si>
    <t>Podíl na výkonu přenesené působnosti ostatními zaměstnanci - kvalifikovaný odhad</t>
  </si>
  <si>
    <t>Výkon samostatné působnosti - kvalifikovaný odhad</t>
  </si>
  <si>
    <t>Součet pracovních úvazků úředníků splňujících kvalifikační požadavky pro výkon územně plánovací činnosti připadajících na činnosti v samostatné působnosti</t>
  </si>
  <si>
    <t>Součet pracovních úvazků ostatních úředníků připadajících na činnosti v samostatné působnosti</t>
  </si>
  <si>
    <t>Součet pracovních úvazků ostatních zaměstnanců připadajících na činnosti v samostatné působnosti</t>
  </si>
  <si>
    <t>Součinnost s obcemi a dotčenými orgány</t>
  </si>
  <si>
    <t>Počet akcí</t>
  </si>
  <si>
    <t>Specifikujte témata těchto akcí</t>
  </si>
  <si>
    <t>Jakým způsobem zajišťuje útvar informovanost veřejnosti o své činnosti?</t>
  </si>
  <si>
    <t>Rada obcí</t>
  </si>
  <si>
    <t>Kdy byla ve správním obvodu úřadu zřízena Rada obcí pro udržitelný rozvoj území?</t>
  </si>
  <si>
    <t>Proč nebyla Rada obcí pro udržitelný rozvoj území zřízena?</t>
  </si>
  <si>
    <t>Pokud byla Rada obcí pro udržitelný rozvoj zrušena, uveďte ve kterém roce</t>
  </si>
  <si>
    <t>Proč byla Rada obcí pro udržitelný rozvoj území zrušena?</t>
  </si>
  <si>
    <t>Státní dozor zákona č. 183/2006 Sb., o územním plánování a stavebním řádu (stavební zákon), ve znění pozdějších předpisů, ve znění pozdějších předpisů</t>
  </si>
  <si>
    <t>Počet provedených úkonů podle § 171 odst. 1</t>
  </si>
  <si>
    <t>Počet výzev a rozhodnutí ukládajících povinnost zjednat nápravu - § 171 odst. 3</t>
  </si>
  <si>
    <t>Opakující se závažné nedostatky, jejich charakteristika a možné příčiny</t>
  </si>
  <si>
    <t>Pořizovatelská činnost podle zákona č. 183/2006 Sb., o územním plánování a stavebním řádu (stavební zákon), ve znění pozdějších předpisů</t>
  </si>
  <si>
    <t>Počet regulačních plánů pro vlastní obec, jejichž pořizování bylo zahájeno ve sledovaném roce - § 6 odst. 1 písm. a) a § 64 a násl.</t>
  </si>
  <si>
    <t>Počet územních studií pro vlastní obec, jejichž pořizování bylo zahájeno ve sledovaném roce - § 6 odst. 1 písm. b) a § 30 odst. 2</t>
  </si>
  <si>
    <t>Počet územních plánů pro ostatní obce ve správním území, jejichž pořizování bylo zahájeno ve sledovaném roce - § 6 odst. 1 písm. c) a § 46 a násl.</t>
  </si>
  <si>
    <t>Počet regulačních plánů pro ostatní obce ve správním území, jejichž pořizování bylo zahájeno ve sledovaném roce - § 6 odst. 1 písm. c) a § 64 a násl.</t>
  </si>
  <si>
    <t>Počet územních studií pro ostatní obce ve správním území, jejichž pořizování bylo zahájeno ve sledovaném roce - § 6 odst. 1 písm. c) a § 30 odst. 2</t>
  </si>
  <si>
    <t>Počet regulačních plánů pro vlastní obec, jejichž pořizování bylo zahájeno před sledovaným rokem - § 6 odst. 1 písm. a) a § 61 a násl.</t>
  </si>
  <si>
    <t>Počet územních studií pro vlastní obec, jejichž pořizování bylo zahájeno před sledovaným rokem - § 6 odst. 1 písm. b) a § 30 odst. 2</t>
  </si>
  <si>
    <t>Počet územních plánů pro ostatní obce ve správním území, jejichž pořizování bylo zahájeno před sledovaným rokem - § 6 odst. 1 písm. c) a § 46 a násl.</t>
  </si>
  <si>
    <t>Počet regulačních plánů pro ostatní obce ve správním území, jejichž pořizování bylo zahájeno před sledovaným rokem - § 6 odst. 1 písm. c) a § 61 a násl.</t>
  </si>
  <si>
    <t>Počet územních studií pro ostatní obce ve správním území, jejichž pořizování bylo zahájeno před sledovaným rokem - § 6 odst. 1 písm. c) a § 30 odst. 2</t>
  </si>
  <si>
    <t>Počet změn územního plánu pro vlastní obec, jejichž pořizování bylo zahájeno ve sledovaném roce - § 6 odst. 1 písm. a), § 46 a násl., § 55</t>
  </si>
  <si>
    <t>Počet změn regulačních plánů pro vlastní obec, jejichž pořizování bylo zahájeno ve sledovaném roce - § 6 odst. 1 písm. a), § 61 a násl. a § 71</t>
  </si>
  <si>
    <t>Počet změn územních plánů pro ostatní obce ve správním území, jejichž pořizování bylo zahájeno ve sledovaném roce - § 6 odst. 1 písm. c) a § 46 a násl.</t>
  </si>
  <si>
    <t>Počet změn regulačních plánů pro ostatní obce ve správním území, jejichž pořizování bylo zahájeno ve sledovaném roce - § 6 odst. 1 písm. c), § 61 a násl. a § 71</t>
  </si>
  <si>
    <t>Počet změn územního plánu pro vlastní obec, jejichž pořizování bylo zahájeno před sledovaným rokem - § 6 odst. 1 písm. a), § 46 a násl., § 55</t>
  </si>
  <si>
    <t>Počet změn regulačních plánů pro vlastní obec, jejichž pořizování bylo zahájeno před sledovaným rokem - § 6 odst. 1 písm. a), § 61 a násl. a § 71</t>
  </si>
  <si>
    <t>Počet změn územních plánů pro ostatní obce ve správním území, jejichž pořizování bylo zahájeno před sledovaným rokem - § 6 odst. 1 písm. c) a § 46 a násl.</t>
  </si>
  <si>
    <t>Počet změn regulačních plánů pro ostatní obce ve správním území, jejichž pořizování bylo zahájeno před sledovaným rokem - § 6 odst. 1 písm. c), § 61 a násl. a § 71</t>
  </si>
  <si>
    <t>Počet územních plánů, jejichž úprava byla zahájena ve sledovaném roce - § 188 odst. 1</t>
  </si>
  <si>
    <t>Počet pořizovaných územních plánů, jejichž úprava byla zahájena před sledovaným rokem - § 188 odst. 1</t>
  </si>
  <si>
    <t>Počet územních plánů vydaných ve sledovaném roce - § 54</t>
  </si>
  <si>
    <t>Počet změn územních plánů vydaných ve sledovaném roce - § 54</t>
  </si>
  <si>
    <t>Počet regulačních plánů vydaných ve sledovaném roce - § 69</t>
  </si>
  <si>
    <t>Počet změn regulačních plánů vydaných ve sledovaném roce - § 69</t>
  </si>
  <si>
    <t>Počet územních studií, u nichž byla ve sledovaném roce schválena možnost využití - § 30 odst. 4</t>
  </si>
  <si>
    <t>Počet zpráv o uplatňování územních plánů předložených zastupitelstvům - § 55 odst. 1</t>
  </si>
  <si>
    <t>Počet žádostí o pořízení územně plánovací dokumentace nebo její změny podaných obcemi - § 6 odst. 1 písm. c)</t>
  </si>
  <si>
    <t>Počet stanovisek k návrhu na pořízení územního plánu - § 46 odst. 3</t>
  </si>
  <si>
    <t>Počet nevyřízených žádostí obcí o pořízení územně plánovací dokumentace nebo její změny</t>
  </si>
  <si>
    <t>Počet podaných žádostí o pořízení vymezení zastavěného území - § 6 odst. 1 písm. d) a § 59 odst. 1</t>
  </si>
  <si>
    <t>Počet pořizovaných vymezení zastavěného území - § 59 odst. 3 a násl.</t>
  </si>
  <si>
    <t>Počet vydaných vymezení zastavěného území - § 60</t>
  </si>
  <si>
    <t>Počet nevyřízených žádostí o pořízení vymezení zastavěného území - § 59 odst. 3</t>
  </si>
  <si>
    <t>Počet stanovisek, závazných stanovisek, vyjádření, sdělení apod. jako dotčeného orgánu podle stavebního zákona - § 6 odst. 1 písm. e) a f)</t>
  </si>
  <si>
    <t>Počet vydaných územně plánovacích informací - § 21 odst. 1</t>
  </si>
  <si>
    <t>Správní žaloby podle zákona č. 150/2002 Sb., soudní řád správní, ve znění pozdějších předpisů</t>
  </si>
  <si>
    <t>Počet správních žalob s návrhem na zrušení opatření obecné povahy - kterými byly vydány územní plány/jejich změny - nebo jejich částí podaných ve sledovaném roce</t>
  </si>
  <si>
    <t>Počet neukončených správních žalob s návrhem na zrušení opatření obecné povahy - kterými byly vydány územní plány/jejich změny - nebo jejich částí podaných před sledovaným rokem</t>
  </si>
  <si>
    <t>Počet rozsudků, jimiž byly návrhy na zrušení opatření obecné povahy - kterými byly vydány územní plány/jejich změny - nebo jejich částí soudem odmítnuty a/nebo zamítnuty</t>
  </si>
  <si>
    <t>Počet rozsudků, jimiž bylo návrhům na zrušení opatření obecné povahy - kterými byly vydány územní plány/jejich změny - nebo jejich částí vyhověno v plném rozsahu</t>
  </si>
  <si>
    <t>Počet rozsudků, jimiž bylo návrhům na zrušení opatření obecné povahy - kterými byly vydány územní plány/jejich změny - nebo jejich částí vyhověno částečně</t>
  </si>
  <si>
    <t>Počet správních žalob s návrhem na zrušení opatření obecné povahy - kterými byly vydány regulační plány/jejich změny - nebo jejich částí podaných ve sledovaném roce</t>
  </si>
  <si>
    <t>Počet správních žalob s návrhem na zrušení opatření obecné povahy - kterými byly vydány regulační plány/jejich změny - nebo jejich částí podaných před sledovaným rokem</t>
  </si>
  <si>
    <t>Počet rozsudků, jimiž byly návrhy na zrušení opatření obecné povahy - kterými byly vydány regulační plány/jejich změny - nebo jejich částí soudem odmítnuty a zamítnuty</t>
  </si>
  <si>
    <t>Počet rozsudků, jimiž bylo návrhům na zrušení opatření obecné povahy - kterými byly vydány regulační plány/jejich změny - nebo jejich částí vyhověno v plném rozsahu</t>
  </si>
  <si>
    <t>Počet rozsudků, jimiž bylo návrhům na zrušení opatření obecné povahy - kterými byly vydány regulační plány/jejich změny - nebo jejich částí vyhověno částečně</t>
  </si>
  <si>
    <t>Počet správních žalob s návrhem na zrušení opatření obecné povahy - kterými byla vydána vymezení zastavěných území - nebo jejich částí podaných ve sledovaném roce</t>
  </si>
  <si>
    <t>Počet správních žalob s návrhem na zrušení opatření obecné povahy - kterými byla vydána vymezení zastavěných území - nebo jejich částí podaných před sledovaným rokem</t>
  </si>
  <si>
    <t>Počet rozsudků, jimiž byly návrhy na zrušení opatření obecné povahy - kterými byla vydána vymezení zastavěných území - nebo jejich částí soudem odmítnuty a zamítnuty</t>
  </si>
  <si>
    <t>Počet rozsudků, jimiž bylo návrhům na zrušení opatření obecné povahy - kterými byla vydána vymezení zastavěných území - nebo jejich částí vyhověno v plném rozsahu</t>
  </si>
  <si>
    <t>Počet rozsudků, jimiž bylo návrhům na zrušení opatření obecné povahy - kterými byla vydána vymezení zastavěných území - nebo jejich částí vyhověno částečně</t>
  </si>
  <si>
    <t>Počet správních žalob s návrhem na zrušení opatření obecné povahy - kterými byla vydána územní opatření o asanaci nebo územní opatření o stavební uzávěře - nebo jejich částí podaných ve sledovaném roce</t>
  </si>
  <si>
    <t>Počet neukončených správních žalob s návrhem na zrušení opatření obecné povahy - kterými byla vydána územní opatření o asanaci nebo územní opatření o stavební uzávěře - nebo jejich částí podaných před sledovaným rokem</t>
  </si>
  <si>
    <t>Počet rozsudků, jimiž byly návrhy na zrušení obecné povahy - kterými byla vydána územní opatření o asanaci nebo územní opatření o stavební uzávěře - nebo jejich částí soudem odmítnuty a zamítnuty</t>
  </si>
  <si>
    <t>Počet rozsudků, jimiž bylo návrhům na zrušení obecné povahy - kterými byla vydána územní opatření o asanaci nebo územní opatření o stavební uzávěře - nebo jejich částí vyhověno v plném rozsahu</t>
  </si>
  <si>
    <t>Počet rozsudků, jimiž bylo návrhům na zrušení obecné povahy - kterými byla vydána územní opatření o asanaci nebo územní opatření o stavební uzávěře - nebo jejich částí vyhověno částečně</t>
  </si>
  <si>
    <t>Poskytování informací útvarem podle zákona č. 106/1999 Sb., o svobodném přístupu k informacím, ve znění pozdějších předpisů</t>
  </si>
  <si>
    <t>Počet žádostí o informace - § 13</t>
  </si>
  <si>
    <t>Počet vydaných informací - § 4</t>
  </si>
  <si>
    <t>Počet rozhodnutí o odmítnutí žádosti o informace (její části) - § 15</t>
  </si>
  <si>
    <t>Počet rozhodnutí o odmítnutí žádosti o informace (její části), která byla v odvolacím řízení zrušena - § 16</t>
  </si>
  <si>
    <t>Počet rozhodnutí o odmítnutí žádosti o informace (její části), která byla v soudním přezkumu zrušena</t>
  </si>
  <si>
    <t>Počet stížností na postup útvaru při vyřizování žádosti o informace - § 16a odst. 1</t>
  </si>
  <si>
    <t>Počet rozhodnutí, v nichž nadřízený orgán postup útvaru jako povinného subjektu potvrdil - § 16a odst. 6 písm. a)</t>
  </si>
  <si>
    <t>Stížnosti podle zákona č. 500/2004 Sb., správní řád, ve znění pozdějších předpisů</t>
  </si>
  <si>
    <t>Počet prošetřovaných stížností - § 175 odst. 4</t>
  </si>
  <si>
    <t>Počet stížností, které byly shledány důvodnými - § 175 odst. 6</t>
  </si>
  <si>
    <t>Opakující se závažné stížnosti, jejich charakteristika a možné příčiny</t>
  </si>
  <si>
    <t>Hodnocení metodické pomoci</t>
  </si>
  <si>
    <t>Uveďte důvody vašeho hodnocení, případně hodnoťte jinak!</t>
  </si>
  <si>
    <t>Jaká jsou doporučení pro zlepšení metodické pomoci krajského úřadu?</t>
  </si>
  <si>
    <t>Jaká jsou doporučení pro zlepšení metodické pomoci MMR?</t>
  </si>
  <si>
    <t>Jaká jsou doporučení pro zlepšení součinnosti krajského úřadu, úřadu územního plánování a obcí?</t>
  </si>
  <si>
    <t>Upřednostňovaná forma metodické pomoci</t>
  </si>
  <si>
    <t>Pokud vám vyhovuje jiná forma, uveďte jaká</t>
  </si>
  <si>
    <t>Hodnocení podmínek pro výkon agendy</t>
  </si>
  <si>
    <t>Jaká jsou doporučení pro zlepšení podmínek výkonu státní správy na vašem úřadě?</t>
  </si>
  <si>
    <t>Jak je útvar začleněn do organizační struktury vašeho úřadu?</t>
  </si>
  <si>
    <t>V případě, že část územně plánovací činností útvaru je zajišťována nákupem služeb, uveďte její druh!</t>
  </si>
  <si>
    <t>V jakém formátu předáváte stavebním úřadům data územně analytických podkladů?</t>
  </si>
  <si>
    <t>Uveďte počet poskytovatelů, kteří dlouhodobě neposkytují údaje o území pro územně analytické podklady!</t>
  </si>
  <si>
    <t>Uveďte čísla jevů, kterých se to týká!</t>
  </si>
  <si>
    <t>Počet územních plánů, které pořizovaly obce podle § 6 odst. 2 a předaly je útvaru</t>
  </si>
  <si>
    <t>Počet změn územních plánů, které pořizovaly obce podle § 6 odst. 2 a předaly je útvaru</t>
  </si>
  <si>
    <t>Počet územních plánů, které pořizoval útvar, ve vektorové formě</t>
  </si>
  <si>
    <t>Počet územních plánů, které pořizovaly obce podle § 6 odst. 2 a předaly je útvaru ve vektorové formě</t>
  </si>
  <si>
    <t>Počet změn územních plánů, které pořizoval, útvar ve vektorové formě</t>
  </si>
  <si>
    <t>Počet změn územních plánů, které pořizovaly obce podle § 6 odst. 2 a předaly je útvaru ve vektorové formě</t>
  </si>
  <si>
    <t>Jaké nejčastější nebo nejzávažnější problémy řešíte při územně plánovací činnosti</t>
  </si>
  <si>
    <t>Uveďte případné další podněty</t>
  </si>
  <si>
    <t>Statistika</t>
  </si>
  <si>
    <t>Počet obyvatel ve správním obvodu</t>
  </si>
  <si>
    <t>Rozloha správního obvodu v km2</t>
  </si>
  <si>
    <t>Počet obyvatel vlastní obce</t>
  </si>
  <si>
    <t>Rozloha vlastní obce v km2</t>
  </si>
  <si>
    <t>Počet stavebních úřadů ve správním obvodu</t>
  </si>
  <si>
    <t>Počet pověřených úřadů ve správním obvodu</t>
  </si>
  <si>
    <t>Počet obcí ve správním obvodu</t>
  </si>
  <si>
    <t>Počet obcí s platným územním plánem pořízeným podle zákona č. 183/2006 Sb.</t>
  </si>
  <si>
    <t>Počet obcí s platnou územně plánovací dokumentací pořízenou podle zákona č. 50/1976 Sb.</t>
  </si>
  <si>
    <t>Počet obcí s platnou územně plánovací dokumentací</t>
  </si>
  <si>
    <t>Počet obcí s aktuální urbanistickou studií pořízenou podle zákona č. 50/1976 Sb.</t>
  </si>
  <si>
    <t>Podíl obcí s platným územním plánem pořízeným podle zákona č. 183/2006 Sb. z celkového počtu obcí</t>
  </si>
  <si>
    <t>Pokrytí území platným územním plánem pořízeným podle zákona č. 183/2006 Sb.</t>
  </si>
  <si>
    <t>Podíl obcí s platnou územně plánovací dokumentací z celkového počtu obcí</t>
  </si>
  <si>
    <t>Pokrytí území platnou územně plánovací dokumentací</t>
  </si>
  <si>
    <t>Zaměstnanci útvaru</t>
  </si>
  <si>
    <t>Číslo popisné / orientační</t>
  </si>
  <si>
    <t>Ing.</t>
  </si>
  <si>
    <t>Jana</t>
  </si>
  <si>
    <t>Masarykovo náměstí</t>
  </si>
  <si>
    <t>Odbor výstavby a územního plánování</t>
  </si>
  <si>
    <t>Iva</t>
  </si>
  <si>
    <t>Jiří</t>
  </si>
  <si>
    <t>Pavel</t>
  </si>
  <si>
    <t>Martina</t>
  </si>
  <si>
    <t>Helena</t>
  </si>
  <si>
    <t>Mírové náměstí</t>
  </si>
  <si>
    <t>odbor výstavby</t>
  </si>
  <si>
    <t>Bc.</t>
  </si>
  <si>
    <t>výstavby a životního prostředí</t>
  </si>
  <si>
    <t>Jan</t>
  </si>
  <si>
    <t>Zdeněk</t>
  </si>
  <si>
    <t>-</t>
  </si>
  <si>
    <t>výstavby a územního plánování</t>
  </si>
  <si>
    <t>úřad územního plánování</t>
  </si>
  <si>
    <t>stavební úřad a úřad územního plánování</t>
  </si>
  <si>
    <t>Masarykovo nám.</t>
  </si>
  <si>
    <t>žádné</t>
  </si>
  <si>
    <t>Vladislav</t>
  </si>
  <si>
    <t>nezájem obcí</t>
  </si>
  <si>
    <t>odbor výstavby a územního plánování</t>
  </si>
  <si>
    <t>územního plánování</t>
  </si>
  <si>
    <t>Josef</t>
  </si>
  <si>
    <t>Hana</t>
  </si>
  <si>
    <t>oddělení územního plánování</t>
  </si>
  <si>
    <t>Internet</t>
  </si>
  <si>
    <t>náměstí Míru</t>
  </si>
  <si>
    <t>Plzeňský</t>
  </si>
  <si>
    <t>Městský úřad Blovice</t>
  </si>
  <si>
    <t>Blovice</t>
  </si>
  <si>
    <t>dv8bxph</t>
  </si>
  <si>
    <t>epodatelna@mublovice.cz</t>
  </si>
  <si>
    <t>stavební a dopravní</t>
  </si>
  <si>
    <t>Mašková</t>
  </si>
  <si>
    <t>Anna</t>
  </si>
  <si>
    <t>371516179, 724549312</t>
  </si>
  <si>
    <t>anna.maskova@mublovice.cz</t>
  </si>
  <si>
    <t>ORP s úřadem II. stupně</t>
  </si>
  <si>
    <t>vyjádření a souhlasy pro stavební úřad II. stupně, vodoprávní úřad a silniční správní úřad</t>
  </si>
  <si>
    <t>porady starostů ORP</t>
  </si>
  <si>
    <t>zprávy na internetových stránkách, místní tisk, konzultační činnost se starosty</t>
  </si>
  <si>
    <t>metodická pomoc</t>
  </si>
  <si>
    <t>metodická doporučení</t>
  </si>
  <si>
    <t>dobré programové vybavení</t>
  </si>
  <si>
    <t>vzhledem k velikosti ORP problematika kulminace činností a agend</t>
  </si>
  <si>
    <t>v rámci stavebního oddělení</t>
  </si>
  <si>
    <t>spolupráce se stavebním úřadem X výkon ostatních agend</t>
  </si>
  <si>
    <t>Městský úřad Domažlice</t>
  </si>
  <si>
    <t>Domažlice</t>
  </si>
  <si>
    <t>q25byeg</t>
  </si>
  <si>
    <t>podatelna@mesto-domazlice</t>
  </si>
  <si>
    <t>Sladká</t>
  </si>
  <si>
    <t>Ivana</t>
  </si>
  <si>
    <t>ivana.sladka@mesto-domazlice.cz</t>
  </si>
  <si>
    <t>speciální stavební úřad dle zákona č. 13/1997 Sb.</t>
  </si>
  <si>
    <t>projednávání ÚAP</t>
  </si>
  <si>
    <t>webové stránky úřadu</t>
  </si>
  <si>
    <t>nezájem některých obcí</t>
  </si>
  <si>
    <t>úřad územního plánování je úsekem odboru výstavby a ÚP</t>
  </si>
  <si>
    <t>První pořízení ÚAP</t>
  </si>
  <si>
    <t>CD</t>
  </si>
  <si>
    <t>47/58</t>
  </si>
  <si>
    <t>Městský úřad Horažďovice</t>
  </si>
  <si>
    <t>Horažďovice</t>
  </si>
  <si>
    <t>ubnbxnt</t>
  </si>
  <si>
    <t>urad@muhorazdovice.cz</t>
  </si>
  <si>
    <t>Kotlaba</t>
  </si>
  <si>
    <t>kotlaba@muhorazdovice.cz</t>
  </si>
  <si>
    <t>Daňková</t>
  </si>
  <si>
    <t>dankova@muhorazdovice.cz</t>
  </si>
  <si>
    <t>materiály do rady města</t>
  </si>
  <si>
    <t>archivace</t>
  </si>
  <si>
    <t>osvěta v oblasti územního plánování</t>
  </si>
  <si>
    <t>setkání se zástupci obcí</t>
  </si>
  <si>
    <t>internetový portál ORP, Místní tisk, školení projektantů a investorů</t>
  </si>
  <si>
    <t>nezájem ze strany obcí</t>
  </si>
  <si>
    <t>rozpory ve využití území, nedodržování závazných částí ze ZÚR, formální nedostatky v projednávání ÚPD, nesdostatky vydávaných stanovisek DOSS</t>
  </si>
  <si>
    <t>operativní, dostatečně časté, jednoznačné odpovědi</t>
  </si>
  <si>
    <t>v rámci metodických pokynů a webu MMR</t>
  </si>
  <si>
    <t>pokud možno více jednoznačných odpovědí a méně pouhých citací zákona</t>
  </si>
  <si>
    <t>větší osvěta představitelů obcí, i přes neustálé výklady často málo rozvinuté právní vědomí neuvědomují si vlastní zodpovědnost</t>
  </si>
  <si>
    <t>časté změny v metodických pokynech, které vnášejí do výkonu státní správy zmatek Neadekvátní zasahování správních soudů do procesu mnohdy i v neúměrných detailech a v důsledku toho právní nejistota v navazujících krocích státní správy</t>
  </si>
  <si>
    <t>Odbor Městského úřadu (ORP) je konstituován jako výstavby a územního plánování</t>
  </si>
  <si>
    <t>jsme současně ÚUP i SÚ</t>
  </si>
  <si>
    <t>značná část dat od jednotlivých obcí</t>
  </si>
  <si>
    <t>obce nemají přesdstavu o vlastních potřebách a záměrech, a spokojují se s citací požadavků od jednotlivců a návrhu samotného zpracovatele</t>
  </si>
  <si>
    <t>Městský úřad Horšovský Týn</t>
  </si>
  <si>
    <t>náměstí Republiky</t>
  </si>
  <si>
    <t>Horšovský Týn</t>
  </si>
  <si>
    <t>zgibvyv</t>
  </si>
  <si>
    <t>podatelna@muht.cz</t>
  </si>
  <si>
    <t>Lengál</t>
  </si>
  <si>
    <t>j.lengal@muht.cz</t>
  </si>
  <si>
    <t>účast na setkání starostů</t>
  </si>
  <si>
    <t>Nezájem obcí</t>
  </si>
  <si>
    <t>osobní jednání, individuální řešení problémů</t>
  </si>
  <si>
    <t>změnit zákon 183/2006, potlačit formalizaci postupů</t>
  </si>
  <si>
    <t>zlepši finanční ohodnocení</t>
  </si>
  <si>
    <t>součást odboru výstavby a územního plánování</t>
  </si>
  <si>
    <t>Městský úřad Klatovy</t>
  </si>
  <si>
    <t>62/I</t>
  </si>
  <si>
    <t>Klatovy</t>
  </si>
  <si>
    <t>24ebrt5</t>
  </si>
  <si>
    <t>posta@mukt.cz</t>
  </si>
  <si>
    <t>Boublík</t>
  </si>
  <si>
    <t>pboublik@mukt.cz</t>
  </si>
  <si>
    <t>Krčmářová</t>
  </si>
  <si>
    <t>Eva</t>
  </si>
  <si>
    <t>ekrcmarova@mukt.cz</t>
  </si>
  <si>
    <t>pod stavební úřad</t>
  </si>
  <si>
    <t>Pořízení ÚAP (nikoliv aktualizace)</t>
  </si>
  <si>
    <t>Městský úřad Kralovice</t>
  </si>
  <si>
    <t>Markova</t>
  </si>
  <si>
    <t>Kralovice</t>
  </si>
  <si>
    <t>podatelna@kralovice.cz</t>
  </si>
  <si>
    <t>regionálního rozvoje a územního plánu</t>
  </si>
  <si>
    <t>Šapovalová</t>
  </si>
  <si>
    <t>Lenka</t>
  </si>
  <si>
    <t>sapovalova.lenka@kralovice.cz</t>
  </si>
  <si>
    <t>porada starostů obcí</t>
  </si>
  <si>
    <t>webové stránky</t>
  </si>
  <si>
    <t>není zájem obcí</t>
  </si>
  <si>
    <t>nekvalitní práce za strany některých projektantů - nesoulad se zákonem a příslušnými vyhláškami</t>
  </si>
  <si>
    <t>Městský úřad Nepomuk</t>
  </si>
  <si>
    <t>Náměstí Augustina Němejce</t>
  </si>
  <si>
    <t>Nepomuk</t>
  </si>
  <si>
    <t>f6mbchf</t>
  </si>
  <si>
    <t>posta@urad-nepomuk.cz</t>
  </si>
  <si>
    <t>Levý</t>
  </si>
  <si>
    <t>jiri.levy@urad-nepomuk.cz</t>
  </si>
  <si>
    <t>účast na poradě starostů ORP</t>
  </si>
  <si>
    <t>Na stránkách města jsou k dispozici k náhlednutí schválené územní plány a změny. Projednávání územních plánů je zveřejňováno na úřední desce města.</t>
  </si>
  <si>
    <t>Nebyl zájem starostů.</t>
  </si>
  <si>
    <t>Dostatek školení a individuální přístup pracovníků úřadu.</t>
  </si>
  <si>
    <t>Dostatek školení a kvalitní webové stránky ministerstva.</t>
  </si>
  <si>
    <t>Možnost dostatečného počtu školení.</t>
  </si>
  <si>
    <t>Možnost zvýšení úvazku o 0,5.</t>
  </si>
  <si>
    <t>odbor výstavby a životního prostředí</t>
  </si>
  <si>
    <t>Finance obcí.</t>
  </si>
  <si>
    <t>Městský úřad Nýřany, pracoviště Plzeň</t>
  </si>
  <si>
    <t>Plzeň</t>
  </si>
  <si>
    <t>8hrbtcq</t>
  </si>
  <si>
    <t>podatelna@nyrany.cz</t>
  </si>
  <si>
    <t>Plešmíd</t>
  </si>
  <si>
    <t>Stanislav</t>
  </si>
  <si>
    <t>stanislav.plesmid@nyrany.cz</t>
  </si>
  <si>
    <t>Galášová</t>
  </si>
  <si>
    <t>martina.galasova@nyrany.cz</t>
  </si>
  <si>
    <t>průběžně při pořizování ÚPD, konzultace se starosty</t>
  </si>
  <si>
    <t>- odborné výklady a metodické pomůcky jsou vydávány opožděně a často měněny nebo rušeny - semináře, kde přednáší prac. ministerstva jsou z účastnickým poplatkem - problémem jsou nekvalitní předpisy</t>
  </si>
  <si>
    <t>- pořádání bezplatných seminářů pro ORP</t>
  </si>
  <si>
    <t>bezplatná</t>
  </si>
  <si>
    <t>- doplnění o kvalifikovaného pracovníka na úseku ÚP - lepší vybavení kancelářskou technikou, hardware, software</t>
  </si>
  <si>
    <t>odbor územního plánování zajišťuje tyto činnosti: - úřad územního plánování - vyvlastňovací úřad - památkovou péči - vydává koordinovaná stanoviska celého úřadu</t>
  </si>
  <si>
    <t>- zařazení vyvlastňovacího úřadu bez pracovníka s právnickým vzděláním</t>
  </si>
  <si>
    <t>digitálně</t>
  </si>
  <si>
    <t>17, 18, 21, 22, 23, 32</t>
  </si>
  <si>
    <t>- neúměrné požadavky obcí a vlastníků na velikost rozvojových ploch - nedostatečná účast dotčených orgánů na projednávání ÚPD - ustanovení § 102 stavebního zákona</t>
  </si>
  <si>
    <t>53004</t>
  </si>
  <si>
    <t>Magistrát města Plzně</t>
  </si>
  <si>
    <t>6iybfxn</t>
  </si>
  <si>
    <t>posta@plzen.eu</t>
  </si>
  <si>
    <t>odbor stavebně správní</t>
  </si>
  <si>
    <t>Balihar</t>
  </si>
  <si>
    <t>balihar@plzen.eu</t>
  </si>
  <si>
    <t>úsek územního plánu - oddělení územního plánu</t>
  </si>
  <si>
    <t>Benda</t>
  </si>
  <si>
    <t>Tomáš</t>
  </si>
  <si>
    <t>benda@plzen.eu</t>
  </si>
  <si>
    <t>Zíbová</t>
  </si>
  <si>
    <t>zibova@plzen.eu</t>
  </si>
  <si>
    <t>administrativní činnosti, kopírování, skenování</t>
  </si>
  <si>
    <t>pořizování ÚPP a ÚTD</t>
  </si>
  <si>
    <t>setkání se starosty, zastupiteli, internet</t>
  </si>
  <si>
    <t>častější školení, pomoc při pořizování ÚPP a ÚPD, metodická pomoc</t>
  </si>
  <si>
    <t>opožděné vydávání metodických pokynů</t>
  </si>
  <si>
    <t>zlepšit metodickou pomoc pro ÚÚP</t>
  </si>
  <si>
    <t>častější pracovní schůzky</t>
  </si>
  <si>
    <t>malý počet kvalifikovaných úředníků</t>
  </si>
  <si>
    <t>zvýšení počtu kvalifikovaných úředníků</t>
  </si>
  <si>
    <t>úsek územního plánování v oddělení územního plánování v odboru stavebně správním</t>
  </si>
  <si>
    <t>vyhovující začlenění</t>
  </si>
  <si>
    <t>ÚS, ÚAP (konkrétně RÚRÚ)</t>
  </si>
  <si>
    <t>nedostatek času, opožděné metodiky MMR</t>
  </si>
  <si>
    <t>Městský úřad Přeštice</t>
  </si>
  <si>
    <t>Přeštice</t>
  </si>
  <si>
    <t>hcpbx62</t>
  </si>
  <si>
    <t>podatelna@prestice.mesto.cz</t>
  </si>
  <si>
    <t>Kocúrová</t>
  </si>
  <si>
    <t>kocurova@prestice-mesto.cz</t>
  </si>
  <si>
    <t>porada starostů ORP</t>
  </si>
  <si>
    <t>Na internetových stránkách města Přeštice.</t>
  </si>
  <si>
    <t>Metodická pomoc by měla být poskytována v častějších intervalech.</t>
  </si>
  <si>
    <t>Častější schůzky pracovníků ÚÚP k problematice pořizování z důvodu častých změn výkladů ministerstva.</t>
  </si>
  <si>
    <t>Metodická pomoc je poskytována až v době kdy už postupy s ohledem na platnost předpisů ÚÚP vykonal a nelze je změnit.</t>
  </si>
  <si>
    <t>Vydávat metodickou pomoc před začátkem účinnosti zákona a předpisů.</t>
  </si>
  <si>
    <t>pod odbor výstavby a územního plánování</t>
  </si>
  <si>
    <t>Hodně zpracovatelů ÚPD není zcela zorientováno v právních předpisech.</t>
  </si>
  <si>
    <t>Městský úřad Rokycany</t>
  </si>
  <si>
    <t>Rokycany</t>
  </si>
  <si>
    <t>mmfb7hp</t>
  </si>
  <si>
    <t>posta@rokycany.cz</t>
  </si>
  <si>
    <t>Odbor stavební</t>
  </si>
  <si>
    <t>Dienstbier</t>
  </si>
  <si>
    <t>Oldřich</t>
  </si>
  <si>
    <t>odienstbier@rokycany.cz</t>
  </si>
  <si>
    <t>Statistika, obsluha www.rokycamy.cz, odpovídání na stovky mailů, obsluha Vita pro STU, UUP, tvorba vzorů, porady s obcemi, archiv, automobily, jednání s DO mimo řízení (např. dohoda OP k VRT,reklamy v ORP Rokycany apod.) metodiky v rámci odboru (OST i UUP) vlastní software, grafy, výstupy, vyjádření mimo hlavní činnost (postery, výstupy pro obce apod.), grafika a tisk materiálů.</t>
  </si>
  <si>
    <t>2x hlavní školení pro starosty obcí (68) seznámení s činností OST, UPD, spolupráce s obcemi apod. 23x přímé školení při projednávání US, ÚPD, VZÚ a konzultace pro tvorbě ÚAP (zjišťování hodnot, limitů a záměrů obcí).</t>
  </si>
  <si>
    <t>Porady s DO za účelem koordinace předpisů a vzájemných činností, které musí být dohodnuty, neboť některé předpisy na sebe přizoreně nesedí. Jednání s HZS, KHS, KÚPK ORR, Policie DI, MD(VRT), MV (Reklamy), OŽP, katastr (RUIAN)apod.</t>
  </si>
  <si>
    <t>Prostřednictvím internetu a pravidelných článků v tisku za minulý rok bylo publikováno cca 16 článků. Školení starostů a seznámení s čiností odboru.</t>
  </si>
  <si>
    <t>Není zájem o další sdružení, vše je bez problémů řešeno na poradách starostů a případně na mikroregionu (část ORP)</t>
  </si>
  <si>
    <t>Výborný přístup kraje- časté porady k ÚPD, UAP. Řešení dotazů a problematiky pružně mailem, rychlé reakce, posuzování návrhu ÚP "nad rámec zákona", kraj upozorňuje na chyby návrhů apod.</t>
  </si>
  <si>
    <t>Je třeba včas školit vydané metodiky (např. metodika k RURÚ byla školena 20 dní před zpracováním návrhu první aktualizace ÚAP). Metodiky ověřovat před nasazením v praxi - rovněž tato metodika, kterou "neuchopil v některých částech ani kraj". Školení provádět častěji a zdarma, nebo jen za úhradu skutečných nákladů. Pro jednoho pracovníka máme k dispozici max. 2000Kč na rok!!! to např. někdy není ani jedno školení od BOVA apod. pořádané v Praze.</t>
  </si>
  <si>
    <t>viz. víše.</t>
  </si>
  <si>
    <t>Prostředky a podmínky k výkonu máme, ale mohlo by to být lepší viz. níže.</t>
  </si>
  <si>
    <t>Nejvíce nás tíží finanční prostředky pro zaměstnance, školení, nový SW (ARCinfo) nová PC. Prblémem je také neadresnost financí pro výkon přenesené působnosti. Nelze ekonomicky cokoliv v rámci odboru počítat, když nejme schopni průhledně zjistit, kolik prostřeků jde z balíku na přenesenou působnost na naše činnosti. Školení provádět častěji a zdarma, nebo jen za úhradu skutečných nákladů. Pro jednoho pracovníka máme k dispozici max. 2000Kč na rok!!! to např. někdy není ani jedno školení od BOVA apod. pořádané v Praze. Doporučujeme zavést školení v Benešově i mimo ZOZ.</t>
  </si>
  <si>
    <t>Pod obdor stavební</t>
  </si>
  <si>
    <t>Bylo by vhodné vytvořit samostatné pracoviště úřadu územního plánování.</t>
  </si>
  <si>
    <t>Dle požadavku, umíme všechny běžné formáty, STU používají Misys takže data expedujeme ve *.vyk</t>
  </si>
  <si>
    <t>malé obce, majitelé FVe a drobné infrastruktury</t>
  </si>
  <si>
    <t>Zdlouhavost, odůvodnění na min. 20 stran zpracovávané pořizovatelem, složitost. Zpracovatelé návrhu nejsou proškoleni v "nových" předpisech, neznají problematiku povolování staveb dle vydaného ÚP.Chtěli bychom Vás dále upozornit na problémy při užívání ÚAP pro zpracování a pořizování ÚP. Data předáváme zpracovatelům v digitální podobě v jednotných datových modelech přehledně seřazené. Zpracovatelé data použijí na tvorbu ÚP. Výsledný dokument předají v tištěné podobě i když je z podkladu jasné, že ÚP byl tvořen digitální vektorovou technologií. Pokud zpracovatele požádáme o digitální verzi, obdržíme dílo v rastrové podobě ve formátech *.pdf nebo *.jpg. Vektorová data nepředává žádný zpracovatel ÚP. Pořizovatel ÚAP poté musí vybraná data ručně překreslovat zpět do ÚAP. Předpokládáme, že důvodem k nepředávání zpracovatelem digitálních dat je určitá forma zhoršené možnosti příslušné obce přejít ke konkurenčnímu zpracovateli. Konkurenční zpracovatel bude dražší pokud bude nucen data nově upravovat do svého systému než ten, který již data má kompletně na obci připravená. Pokud bychom se my, pořizovatelé, dohodli, není problém zpracovatelům ÚAP předávat podklady tištěné nebo ve formátu *.pdf. Myslím, že by se jednalo o krok zpět, který by žádný ORP nechtěl učinit. Předpokládáme, že uvedený systém bude Vámi (MMR) dopracován na legislativní úrovni tak, aby byl hospodárný a zbytečně nezaměstnával více pracovních sil, než je nutné. Krajský úřad Karlovarského kraje vydal svá pravidla k přesnému zákonnému zpracování ÚP, jelikož obcím přispívá na pořízení územních plánů. Nebylo by možné pravidla uzákonit ? Zpracovatelé ÚP se bez problémů přizpůsobí, pokud mají nastavena přesná pravidla.</t>
  </si>
  <si>
    <t>Uvádíme hlavní problémy spojené s ÚAP Plzeňského kraje, které vznikly v době první aktualizace ÚAP a které nejsou do dnešního dne plně vyřešeny: 1. Sjednotit programové vybavení. 2. Zpracovat postup aktualizace a výměny dat. Add1) převody mezi různými formáty datových modelů nejsou vůbec jednoduché. Vlastní převod se neobejde bez dvou příruček o cca 300 stranách. Pokud narazíme na nesoulad datových modelů, je ztrátový převod možný. Rizika plynoucí z tohoto stavu jsou jasná. Data se mohou ztrácet, nebo naopak množit několikrát a být neaktuální. Sjednocením programového prostředí by znamenalo zrušení více typů datových modelů a hlavně nutné konverze mezi datovými formáty. Konverze není jednoduchou záležitostí. Na předchozích setkáních byla vyslovena myšlenka o hromadném tlačítku. Bylo dohodnuto, že vyvine iniciativu Krajský úrad Plzeňského kraje a f. Gepro. Tlačítko, které bylo přislíbeno f. GEPRO, které by fungovalo jako hromadný překladač na úrovni datových modelů se jeví ve světle dnešních informací jako utopie. Používáme datový model Plz. Kraje v prostředí p. Misys. Bohužel datový model v p. Misys je odlišný od datového modelu v p. ArcView. Tento fakt přináší veliké problémy, které jsou bez úpravy datového modelu téměř neřešitelné. Převody mezi oběma datovými modely jsou naprosto unikátní. Bez dvou příruček o cca 300 stranách nelze data přesouvat. Není vyřešeno jedno programové prostředí. Datové modely pro ArcView a Misys jsou bohužel rozdílné struktury i ve verzi 3.11. Při aktualizaci provedené PK bude nutné celou databázi poté předělat a zase naopak. Třídění datového modelu dle témat je zajímavým řešením, ale na velký úkor přehlednosti. Rozsah příručky 637 řádků hovoří za své. Ani zajímavá funkce hledání přehlednost nezajistí. Bez mnohastránkové tabulky KDM_UAP_ORP.xls není možné jevy najít. Tabulku není možné vytisknout vzhledem k její velikosti. Pro nezasvěcené pracovníky je orientace velice problematická. Bez proškolení není možné v datovém modelu pracovat. I zkušený pracovník po určité době zapracování není schopen některé jevy identifikovat a najít bez příručky. Velice si Vážíme Vaší aktivity v oblasti pořizování ÚAP. Byla by veliká škoda takto bezvadně nastartovaný systém zničit dle našeho názoru nekoncepčním nastavením parametrů aktualizace a práce v datovém modelu. Ostatní ORP zatím uvedené problémy nepociťují. Dle našeho názoru je jen otázka času, kdy na uvedené problémy narazí ostatní obce s rozšířenou působností vzhledem k tomu že MiSys používá většina ORP. Čím dříve se problémy vyřeší tím celý projekt utrpí menší ztráty. Doplníme na závěr, že data ze sousedních krajů nelze rovněž automaticky přebírat, je jasné, že nejvhodnější by bylo „postavit systém na nohy“ na úrovni státu.</t>
  </si>
  <si>
    <t>Městský úřad Stod</t>
  </si>
  <si>
    <t>nám. ČSA</t>
  </si>
  <si>
    <t>Stod</t>
  </si>
  <si>
    <t>u4abzrc</t>
  </si>
  <si>
    <t>výstavby</t>
  </si>
  <si>
    <t>Vorlová</t>
  </si>
  <si>
    <t>vorlova@mestostod.cz</t>
  </si>
  <si>
    <t>Cháma</t>
  </si>
  <si>
    <t>chama@mestostod.cz</t>
  </si>
  <si>
    <t>výkon agendy dle zákona č. 20/1997 o státní památkové péči</t>
  </si>
  <si>
    <t>výkon agendy stavebního úřadu</t>
  </si>
  <si>
    <t>úřední deska, internetové stránky</t>
  </si>
  <si>
    <t>Nesouhlas všech 24 obcí</t>
  </si>
  <si>
    <t>výborná a ochotná spolupráce, konzultační činost obratem odpovědi na dotaz, řešení problémů, společné postupy</t>
  </si>
  <si>
    <t>odtažitost od území, později přicházející metodika, občasná neznalost problematiky z nižší úrovně</t>
  </si>
  <si>
    <t>aplikovat nálezy soudů a vyvozovat z nich doporučení či informovat o kasačních stížnostech, včasně řešit metodiku k zákonu a vyhláškám</t>
  </si>
  <si>
    <t>hodnocení přijatelné, nedostatečná informovanost obcí - nezájem a neznalost problematiky ze strany obcí, nedostatečný počet úředníků</t>
  </si>
  <si>
    <t>zvýšení počtu úředníků</t>
  </si>
  <si>
    <t>hodnocení přijatelné, odbor výstavby Městského úřadu Stod vykonává agendu stavebního úřadu, úřadu územního plánovaní a památkové péče, samostatný útvar územního plánování by byl vhodnější a oddělení památkové péče též</t>
  </si>
  <si>
    <t>přes výdejní modul, na CD</t>
  </si>
  <si>
    <t>neodůvodněný zábor ploch, účelově řešené střety, trvale neudržitelný rozvoj, ekonomické zájmy, nekomplexně a nekompetentně řešený a požadovaný rozvoj obcí</t>
  </si>
  <si>
    <t>Městský úřad Stříbro</t>
  </si>
  <si>
    <t>Stříbro</t>
  </si>
  <si>
    <t>gkub5mb</t>
  </si>
  <si>
    <t>podatelna@mustribro.cz</t>
  </si>
  <si>
    <t>Hanzlíček</t>
  </si>
  <si>
    <t>hanzlicek@mustribro.cz</t>
  </si>
  <si>
    <t>Kopetová</t>
  </si>
  <si>
    <t>kopetova@mustribro.cz</t>
  </si>
  <si>
    <t>Pravidelné porady se starosty obcí v ORP</t>
  </si>
  <si>
    <t>Informace prostřednictvím webových stránek MěÚ a místních periodik</t>
  </si>
  <si>
    <t>nebyl konsenzus zástupců obcí</t>
  </si>
  <si>
    <t>Ochota, vstřícnost, pravidelné porady</t>
  </si>
  <si>
    <t>? Mimo metodickou činnost s MMR nekomunikujeme</t>
  </si>
  <si>
    <t>technická pomoc</t>
  </si>
  <si>
    <t>Městský úřad Sušice</t>
  </si>
  <si>
    <t>Sušice</t>
  </si>
  <si>
    <t>i7ab4sa</t>
  </si>
  <si>
    <t>epodatelna@mususice.cz</t>
  </si>
  <si>
    <t>Špirk</t>
  </si>
  <si>
    <t>zspirk@mususice.cz</t>
  </si>
  <si>
    <t>územní rozhodnutí, územní souhlasy,</t>
  </si>
  <si>
    <t>ÚPD</t>
  </si>
  <si>
    <t>zákon 183/2006 Sb.</t>
  </si>
  <si>
    <t>net, Ú.D.</t>
  </si>
  <si>
    <t>dotaz na KÚ</t>
  </si>
  <si>
    <t>možnost konzultace s KÚ</t>
  </si>
  <si>
    <t>zjednodušení a zkvalitnění zákona, jednotnost ve výkladech</t>
  </si>
  <si>
    <t>včasná reakce na problematiky, ne až reakce po roce</t>
  </si>
  <si>
    <t>stále složitější a nepřehlednější agenda</t>
  </si>
  <si>
    <t>technika, potřeba 1 člověka</t>
  </si>
  <si>
    <t>na základě spolupráce s KÚ</t>
  </si>
  <si>
    <t>časová tíseň na vyřizování agendy pořizování ÚD</t>
  </si>
  <si>
    <t>Městský úřad Tachov</t>
  </si>
  <si>
    <t>Hornická</t>
  </si>
  <si>
    <t>Tachov</t>
  </si>
  <si>
    <t>2tubyxs</t>
  </si>
  <si>
    <t>podatelna@tachov-mesto.cz</t>
  </si>
  <si>
    <t>Havel</t>
  </si>
  <si>
    <t>josef.havel@tachov-mesto.cz</t>
  </si>
  <si>
    <t>Klostermann</t>
  </si>
  <si>
    <t>josef.klostermann@tachov-mesto.cz</t>
  </si>
  <si>
    <t>agenda stavebního úřadu - reklamy a reklamní zařízení</t>
  </si>
  <si>
    <t>územní plány obcí pořizování územních plánů územně analytické podklady</t>
  </si>
  <si>
    <t>v pořizovatelské činnosti veřejnými vyhláškami</t>
  </si>
  <si>
    <t>dle názorů všech starostů obcí není nutná, území ORP je na koncepční závěry příliš malé, vhodné by bylo území o rozloze okresu</t>
  </si>
  <si>
    <t>Poskytnutá metodická pomoc je přínosem ke sjednocení činnosti úřadů územního plánování v kraji</t>
  </si>
  <si>
    <t>Oceňujeme zveřejňování metodik a stanovisek k pořizovazelské praxi</t>
  </si>
  <si>
    <t>častější vzájemná komunikace</t>
  </si>
  <si>
    <t>Závislost na omezených finančních možnostech samosprávy města</t>
  </si>
  <si>
    <t>oddělení je součástí odboru výstavby a územního plánování</t>
  </si>
  <si>
    <t>Vyhovuje spojení se stavebním úřadem</t>
  </si>
  <si>
    <t>71, 67, 68, 69, 70</t>
  </si>
  <si>
    <t>Nenávaznost lokálního ÚSES na regionální ÚSES, neprovázanost na systémy v sousedních obcích. Neexistence podkladů k některým zaplavovaným územím.</t>
  </si>
  <si>
    <t>náměstí Svobody</t>
  </si>
  <si>
    <t>Statistika - zpracoval a vložil ÚÚR</t>
  </si>
  <si>
    <t>1/1</t>
  </si>
  <si>
    <t>jidbxnx</t>
  </si>
  <si>
    <t>8/39</t>
  </si>
  <si>
    <t>Americká</t>
  </si>
  <si>
    <t xml:space="preserve">radnice@mestostod.cz </t>
  </si>
  <si>
    <t>nebyla zřízena</t>
  </si>
  <si>
    <t>CISORP</t>
  </si>
  <si>
    <t>70, 93</t>
  </si>
  <si>
    <t>68, 7</t>
  </si>
  <si>
    <t>17, 18, 44, 48, 50, 65, 67, 68, 69, 70, 71, 79, 80, 81, 82, 93, 97</t>
  </si>
  <si>
    <t>Součet úředníků</t>
  </si>
  <si>
    <t>Součet všech zaměstnanců</t>
  </si>
  <si>
    <t>Součet pracovních úvazků úředníků - plánovaný</t>
  </si>
  <si>
    <t>Součet pracovních úvazků úředníků - skutečný</t>
  </si>
  <si>
    <t>Součet pracovních úvazků všech zaměstnanců - plánovaný</t>
  </si>
  <si>
    <t>Součet pracovních úvazků všech zaměstnanců - skutečný</t>
  </si>
  <si>
    <t>Součet úředníků, kteří vykonali zkoušku odborné způsobilosti</t>
  </si>
  <si>
    <t>Součet pracovních úvazků úředníků splňujících kvalifikační požadavky pro výkon územně plánovací činnosti</t>
  </si>
  <si>
    <t>Součet pracovních úvazků ostatních úředníků</t>
  </si>
  <si>
    <t>Součet pracovních úvazků všech  zaměstnanců</t>
  </si>
  <si>
    <t>Součet regulačních plánů pořizovaných ve sledovaném roce</t>
  </si>
  <si>
    <t>Součet územních studií pořizovaných ve sledovaném roce</t>
  </si>
  <si>
    <t>Součet územních plánů pořizovaných ve sledovaném roce</t>
  </si>
  <si>
    <t>Součet územních plánů, jejichž pořizování bylo zahájeno ve sledovaném roce</t>
  </si>
  <si>
    <t>Součet regulačních plánů, jejichž pořizování bylo zahájeno ve sledovaném roce</t>
  </si>
  <si>
    <t>Součet územních studií, jejichž pořizování bylo zahájeno ve sledovaném roce</t>
  </si>
  <si>
    <t>Součet územních plánů, jejichž pořizování bylo zahájeno před sledovaným rokem</t>
  </si>
  <si>
    <t>Součet regulačních plánů, jejichž pořizování bylo zahájeno před sledovaným rokem</t>
  </si>
  <si>
    <t>Součet územních studií, jejichž pořizování bylo zahájeno před sledovaným rokem</t>
  </si>
  <si>
    <t>Součet změn územních plánů, jejichž pořizování bylo zahájeno ve sledovaném roce</t>
  </si>
  <si>
    <t>Součet změn regulačních plánů, jejichž pořizování bylo zahájeno ve sledovaném roce</t>
  </si>
  <si>
    <t>Součet změn územních plánů, jejichž pořizování bylo zahájeno před sledovaným rokem</t>
  </si>
  <si>
    <t>Součet změn regulačních plánů, jejichž pořizování bylo zahájeno před sledovaným rokem</t>
  </si>
  <si>
    <t>Součet změn územních plánů pořizovaných ve sledovaném roce</t>
  </si>
  <si>
    <t>Součet změn regulačních plánů pořizovaných ve sledovaném roce</t>
  </si>
  <si>
    <t>Součet upravovaných územních plánů ve sledovaném roce</t>
  </si>
  <si>
    <t>Součet ÚPD a jejich změn (vč. úprav ÚP), vymezení ZÚ ve sledovaném roce</t>
  </si>
  <si>
    <t>Součet pracovních úvazků úředníků</t>
  </si>
  <si>
    <r>
      <rPr>
        <b/>
        <sz val="10"/>
        <color rgb="FF0070C0"/>
        <rFont val="Arial"/>
        <family val="2"/>
        <charset val="238"/>
      </rPr>
      <t>Průměrný počet pořizované ÚPD na pořitovatele</t>
    </r>
    <r>
      <rPr>
        <sz val="10"/>
        <color rgb="FF0070C0"/>
        <rFont val="Arial"/>
        <family val="2"/>
        <charset val="238"/>
      </rPr>
      <t xml:space="preserve">
</t>
    </r>
    <r>
      <rPr>
        <i/>
        <sz val="10"/>
        <color rgb="FF0070C0"/>
        <rFont val="Arial"/>
        <family val="2"/>
        <charset val="238"/>
      </rPr>
      <t>Součet ÚPD (ÚP+RP+ZÚP+ZRP</t>
    </r>
    <r>
      <rPr>
        <i/>
        <sz val="10"/>
        <color rgb="FFFF0000"/>
        <rFont val="Arial"/>
        <family val="2"/>
        <charset val="238"/>
      </rPr>
      <t>+ uprÚPO+VZÚ</t>
    </r>
    <r>
      <rPr>
        <i/>
        <sz val="10"/>
        <color rgb="FF0070C0"/>
        <rFont val="Arial"/>
        <family val="2"/>
        <charset val="238"/>
      </rPr>
      <t>) pořizovaných ve sledovaném roce/součtem pracovních úvazků na pořizování ÚP, RP, jejich změn a vymezení zastavěného území</t>
    </r>
    <r>
      <rPr>
        <sz val="10"/>
        <color rgb="FF0070C0"/>
        <rFont val="Arial"/>
        <family val="2"/>
        <charset val="238"/>
      </rPr>
      <t xml:space="preserve">
</t>
    </r>
    <r>
      <rPr>
        <sz val="10"/>
        <color rgb="FFFF0000"/>
        <rFont val="Arial"/>
        <family val="2"/>
        <charset val="238"/>
      </rPr>
      <t>a úpravu ÚP</t>
    </r>
  </si>
  <si>
    <t>kontrola pracovních úvazků a osob</t>
  </si>
  <si>
    <t>správné</t>
  </si>
  <si>
    <t>chybné</t>
  </si>
  <si>
    <t>Správa dat, provádění analýz a výstupů pro potřeby územního plánování je prováděna v rámci útvaru
Ano=1; Ne=0</t>
  </si>
  <si>
    <t>Správa dat, provádění analýz a výstupů pro potřeby územního plánování je prováděna v rámci úřadu, ale mimo útvar
Ano=1; Ne=0</t>
  </si>
  <si>
    <t>Data pro potřeby územního plánování jsou zpracována v prostředí GIS
Ano=1; Ne=0</t>
  </si>
  <si>
    <t>Data pro potřeby územního plánování jsou zpracována v prostředí CAD
Ano=1; Ne=0</t>
  </si>
  <si>
    <t>Útvar má k dispozici pro potřeby územního plánování obecný GIS
Ano=1; Ne=0</t>
  </si>
  <si>
    <t>Útvar má k dispozici pro potřeby územního plánování specializovaný GIS
Ano=1; Ne=0</t>
  </si>
  <si>
    <t>Útvar má k dispozici mapový server pro publikaci geodat
Ano=1; Ne=0</t>
  </si>
  <si>
    <t>Útvar má k dispozici pro potřeby územního plánování CAD
Ano=1; Ne=0</t>
  </si>
  <si>
    <t>Správa dat, provádění analýz a výstupů pro potřeby územního plánování je zajišťována nákupem služeb
Nikdy (0 %)=1
Výjimečně (cca do 25 %)=2
Občas (cca do 50 %)=3
Často (cca do 75 %)=4
Velmi často (cca nad 75 %)=5</t>
  </si>
  <si>
    <t>Útvar má k dispozici právní předpisy v digitální formě
Ano=1; Ne=0</t>
  </si>
  <si>
    <t>Útvar má k dispozici technické normy v digitální formě
Ano=1; Ne=0</t>
  </si>
  <si>
    <t>Útvar má k dispozici bezúplatný dálkový přístup k údajům katastru nemovitostí
Ano=1; Ne=0</t>
  </si>
  <si>
    <t>Organizuje (zúčastňuje se) útvar akce pro zástupce obcí ve svém správním obvodu?
Ano=1; Ne=0</t>
  </si>
  <si>
    <t>Organizuje útvar akce pro orgány vykonávající přenesenou působnost ve svém správním obvodu?
Ano=1; Ne=0</t>
  </si>
  <si>
    <t>Je Rada obcí pro udržitelný rozvoj území činná?
Ano=1; Ne=0</t>
  </si>
  <si>
    <t>Ve sledovaném roce bylo zahájeno pořizování územního plánu pro vlastní obec - 6 odst. 1 písm. a) a § 46 a násl.
Ano=1; Ne=0</t>
  </si>
  <si>
    <t>Pořizování územního plánu pro vlastní obec bylo zahájeno před sledovaným rokem - § 6 odst. 1 písm. a) a § 46 a násl.
Ano=1; Ne=0</t>
  </si>
  <si>
    <t>Metodická školení
Ano=1; Ne=0</t>
  </si>
  <si>
    <t>Pravidelné porady
Ano=1; Ne=0</t>
  </si>
  <si>
    <t>Individuální konzultace
Ano=1; Ne=0</t>
  </si>
  <si>
    <t>Jiná forma
Ano=1; Ne=0</t>
  </si>
  <si>
    <t>Je některá část územně plánovací činností útvaru zajišťována nákupem služeb?
Ano=1; Ne=0</t>
  </si>
  <si>
    <t>SHP
Ano=1; Ne=0</t>
  </si>
  <si>
    <t>DGN
Ano=1; Ne=0</t>
  </si>
  <si>
    <t>PDF
Ano=1; Ne=0</t>
  </si>
  <si>
    <t>JPG
Ano=1; Ne=0</t>
  </si>
  <si>
    <t>PNG
Ano=1; Ne=0</t>
  </si>
  <si>
    <t>V jiném formátu
Ano=1; Ne=0</t>
  </si>
  <si>
    <t>Jak hodnotíte metodickou pomoc poskytovanou krajským úřadem?
výborně=1
chvalitebně=2
dobře=3
dostatečně=4
nedostatečně=5</t>
  </si>
  <si>
    <t>Jak hodnotíte metodickou pomoc poskytovanou MMR?
výborně=1
chvalitebně=2
dobře=3
dostatečně=4
nedostatečně=5</t>
  </si>
  <si>
    <t>Jak hodnotíte podmínky vašeho útvaru pro výkon státní správy?
výborně=1
chvalitebně=2
dobře=3
dostatečně=4
nedostatečně=5</t>
  </si>
  <si>
    <t>Jak hodnotíte začlenění vašeho útvaru do organizační struktury úřadu?
výborně=1
chvalitebně=2
dobře=3
dostatečně=4
nedostatečně=5</t>
  </si>
  <si>
    <t>Konzultujete pořizovanou územně plánovací dokumentaci s příslušným stavebním úřadem?
vždy=1
často=2
občas=3
málokdy=4
nikdy=5</t>
  </si>
  <si>
    <r>
      <rPr>
        <b/>
        <sz val="10"/>
        <color rgb="FF0070C0"/>
        <rFont val="Arial"/>
        <family val="2"/>
        <charset val="238"/>
      </rPr>
      <t>Průměrný počet pořizované ÚS na pořitovatele</t>
    </r>
    <r>
      <rPr>
        <sz val="10"/>
        <color rgb="FF0070C0"/>
        <rFont val="Arial"/>
        <family val="2"/>
        <charset val="238"/>
      </rPr>
      <t xml:space="preserve">
</t>
    </r>
    <r>
      <rPr>
        <i/>
        <sz val="10"/>
        <color rgb="FF0070C0"/>
        <rFont val="Arial"/>
        <family val="2"/>
        <charset val="238"/>
      </rPr>
      <t>Součet ÚS pořizovaných ve sledovaném roce/součtem pracovních úvazků připadajících na pořizování ÚS</t>
    </r>
  </si>
  <si>
    <t>Příloha 6</t>
  </si>
  <si>
    <t>Příloha 10</t>
  </si>
  <si>
    <t>Příloha 12</t>
  </si>
  <si>
    <t>Příloha 13</t>
  </si>
  <si>
    <t>Příloha 14</t>
  </si>
  <si>
    <t>Evidence</t>
  </si>
  <si>
    <t>Příloha 11</t>
  </si>
  <si>
    <t>KD</t>
  </si>
  <si>
    <r>
      <rPr>
        <b/>
        <sz val="10"/>
        <color rgb="FF0070C0"/>
        <rFont val="Arial"/>
        <family val="2"/>
        <charset val="238"/>
      </rPr>
      <t>Počet obcí s platnou územně plánovací dokumentací v ORP</t>
    </r>
    <r>
      <rPr>
        <sz val="10"/>
        <color rgb="FF0070C0"/>
        <rFont val="Arial"/>
        <family val="2"/>
        <charset val="238"/>
      </rPr>
      <t xml:space="preserve">
1-29
30-59
60-100
Stav k 31.12.2011</t>
    </r>
  </si>
  <si>
    <r>
      <rPr>
        <b/>
        <sz val="10"/>
        <color rgb="FF0070C0"/>
        <rFont val="Arial"/>
        <family val="2"/>
        <charset val="238"/>
      </rPr>
      <t>Počet obcí ve správním obvodu ÚÚP</t>
    </r>
    <r>
      <rPr>
        <sz val="10"/>
        <color rgb="FF0070C0"/>
        <rFont val="Arial"/>
        <family val="2"/>
        <charset val="238"/>
      </rPr>
      <t xml:space="preserve">
1-10
11-20
21-30
31-41
42-69
70-111
Stav k 31.12.2011</t>
    </r>
  </si>
  <si>
    <r>
      <rPr>
        <b/>
        <sz val="10"/>
        <color rgb="FF0070C0"/>
        <rFont val="Arial"/>
        <family val="2"/>
        <charset val="238"/>
      </rPr>
      <t>Vztah mezi počtem obcí v ORP a počtem pracovních úvazků úředníků</t>
    </r>
    <r>
      <rPr>
        <sz val="10"/>
        <color rgb="FF0070C0"/>
        <rFont val="Arial"/>
        <family val="2"/>
        <charset val="238"/>
      </rPr>
      <t xml:space="preserve">
1 - ÚÚP, kde počet obcí je větší nebo rovno 71 a součet pracovních úvazků úředníků je menší nebo roven 2
2 - ÚÚP, kde počet obcí je větší nebo rovno 41 a menší nebo rovno 70 a součet pracovních úvazků úředníků je menší nebo roven 2
3 - ÚÚP, kde počet obcí je větší nebo rovno 21 a menší nebo rovno 40 a součet pracovních úvazků úředníků je menší nebo roven 2
4 - ÚÚP, kde počet obcí je menší nebo rovno 20 a součet pracovních úvazků úředníků je menší nebo roven 1
5 - ostatní případy
Stav k 31.12.2011</t>
    </r>
  </si>
  <si>
    <r>
      <rPr>
        <b/>
        <sz val="10"/>
        <color rgb="FF0070C0"/>
        <rFont val="Arial"/>
        <family val="2"/>
        <charset val="238"/>
      </rPr>
      <t>Vztah mezi součtem pracovních úvazků úředníků a součtem ÚPD (ÚP+RP+ZÚP+ZRP+ uprÚPO+VZÚ) pořizovaných ve sledovaném roce</t>
    </r>
    <r>
      <rPr>
        <sz val="10"/>
        <color rgb="FF0070C0"/>
        <rFont val="Arial"/>
        <family val="2"/>
        <charset val="238"/>
      </rPr>
      <t xml:space="preserve">
1 - součet pracovních úvazků úředníků je menší nebo rovno 2 a počet dokumentací na jeden  pracovní úvazek je větší nebo rovno 15
2 - součet pracovních úvazků úředníků je menší nebo rovno 2 a počet dokumentací na jeden  pracovní úvazek je větší nebo rovno 5 a menší než 15
3 - součet pracovních úvazků úředníků je menší nebo rovno 2 a počet dokumentací na jeden pracovní úvazek je menší než 5
4 - součet pracovních úvazků úředníků je větší než 2 a počet dokumentací na jeden pracovní úvazek je menší než 5
5 - součet pracovních úvazků úředníků je větší než 2 a počet dokumentací na jeden pracovní úvazek je větší nebo rovno 5 a menší než 15
6 - součet pracovních úvazků úředníků je větší než 2 a počet dokumentací na jeden pracovní úvazek je větší nebo rovno 15
Stav k 31.12.2011</t>
    </r>
  </si>
  <si>
    <r>
      <rPr>
        <b/>
        <sz val="10"/>
        <color rgb="FF0070C0"/>
        <rFont val="Arial"/>
        <family val="2"/>
        <charset val="238"/>
      </rPr>
      <t>Počet pořizované ÚPD na jeden celý pracovní úvazek úředníků ÚÚP</t>
    </r>
    <r>
      <rPr>
        <sz val="10"/>
        <color rgb="FF0070C0"/>
        <rFont val="Arial"/>
        <family val="2"/>
        <charset val="238"/>
      </rPr>
      <t xml:space="preserve">
0
0,1-5,0
5,1-9,9
10,0-15,0
více než 15,1
Stav k 31.12.2011</t>
    </r>
  </si>
  <si>
    <r>
      <t xml:space="preserve">(B139/B137)*100
</t>
    </r>
    <r>
      <rPr>
        <sz val="10"/>
        <color rgb="FFFF0000"/>
        <rFont val="Arial"/>
        <family val="2"/>
        <charset val="238"/>
      </rPr>
      <t>KARTOGRAM</t>
    </r>
  </si>
  <si>
    <r>
      <t xml:space="preserve">B206+B207
</t>
    </r>
    <r>
      <rPr>
        <sz val="10"/>
        <color rgb="FFFF0000"/>
        <rFont val="Arial"/>
        <family val="2"/>
        <charset val="238"/>
      </rPr>
      <t>KARTOGRAM</t>
    </r>
  </si>
  <si>
    <r>
      <t xml:space="preserve">B220, Součet ÚPD a jejich změn (vč. úprav ÚP), vymezení ZÚ ve sledovaném roce
</t>
    </r>
    <r>
      <rPr>
        <sz val="10"/>
        <color rgb="FFFF0000"/>
        <rFont val="Arial"/>
        <family val="2"/>
        <charset val="238"/>
      </rPr>
      <t>KARTOGRAM</t>
    </r>
  </si>
  <si>
    <r>
      <t xml:space="preserve">B220
</t>
    </r>
    <r>
      <rPr>
        <sz val="10"/>
        <color rgb="FFFF0000"/>
        <rFont val="Arial"/>
        <family val="2"/>
        <charset val="238"/>
      </rPr>
      <t>KARTOGRAM</t>
    </r>
  </si>
  <si>
    <r>
      <t xml:space="preserve">B228
</t>
    </r>
    <r>
      <rPr>
        <sz val="10"/>
        <color rgb="FFFF0000"/>
        <rFont val="Arial"/>
        <family val="2"/>
        <charset val="238"/>
      </rPr>
      <t>KARTOGRAM</t>
    </r>
  </si>
  <si>
    <r>
      <t xml:space="preserve">B223
</t>
    </r>
    <r>
      <rPr>
        <sz val="10"/>
        <color rgb="FFFF0000"/>
        <rFont val="Arial"/>
        <family val="2"/>
        <charset val="238"/>
      </rPr>
      <t>KARTOGRAM</t>
    </r>
  </si>
  <si>
    <r>
      <t xml:space="preserve">B220, Součet pracovních úvazků úředníků - skutečný
</t>
    </r>
    <r>
      <rPr>
        <sz val="10"/>
        <color rgb="FFFF0000"/>
        <rFont val="Arial"/>
        <family val="2"/>
        <charset val="238"/>
      </rPr>
      <t>KARTOGRAM</t>
    </r>
  </si>
  <si>
    <r>
      <t xml:space="preserve">Rozdíl v pokrytí území správního obvodu platnou územně plánovací dokumentací v období 31.12.2010 a 31.12.2011
</t>
    </r>
    <r>
      <rPr>
        <sz val="10"/>
        <color rgb="FF0070C0"/>
        <rFont val="Arial"/>
        <family val="2"/>
        <charset val="238"/>
      </rPr>
      <t>0-4,99
5,00-9,99
&gt;=10</t>
    </r>
  </si>
  <si>
    <r>
      <rPr>
        <b/>
        <sz val="10"/>
        <color rgb="FF0070C0"/>
        <rFont val="Arial"/>
        <family val="2"/>
        <charset val="238"/>
      </rPr>
      <t xml:space="preserve">Počet územních plánů a jejich změn, které pořizovaly obce podle § 6 odst. 2 a předaly je útvaru
</t>
    </r>
    <r>
      <rPr>
        <sz val="10"/>
        <color rgb="FF0070C0"/>
        <rFont val="Arial"/>
        <family val="2"/>
        <charset val="238"/>
      </rPr>
      <t>0-4
5-9
10-19
20-29
&gt;=30</t>
    </r>
    <r>
      <rPr>
        <b/>
        <sz val="10"/>
        <color rgb="FF0070C0"/>
        <rFont val="Arial"/>
        <family val="2"/>
        <charset val="238"/>
      </rPr>
      <t xml:space="preserve">
</t>
    </r>
    <r>
      <rPr>
        <sz val="10"/>
        <color rgb="FF0070C0"/>
        <rFont val="Arial"/>
        <family val="2"/>
        <charset val="238"/>
      </rPr>
      <t>Stav k 31.12.2011</t>
    </r>
  </si>
  <si>
    <t>(B109+B110+B112+B113+B115+B116+B118+B119+B121:B130+B141)/B75</t>
  </si>
  <si>
    <t>(B111+B114+B117+B120)/B76</t>
  </si>
  <si>
    <r>
      <rPr>
        <sz val="10"/>
        <color rgb="FF0070C0"/>
        <rFont val="Arial"/>
        <family val="2"/>
        <charset val="238"/>
      </rPr>
      <t>B32+B33+B34</t>
    </r>
    <r>
      <rPr>
        <sz val="10"/>
        <color rgb="FFFF0000"/>
        <rFont val="Arial"/>
        <family val="2"/>
        <charset val="238"/>
      </rPr>
      <t xml:space="preserve">
KARTOGRAM</t>
    </r>
  </si>
  <si>
    <t>rok 2008</t>
  </si>
  <si>
    <r>
      <rPr>
        <sz val="10"/>
        <color rgb="FF0070C0"/>
        <rFont val="Arial"/>
        <family val="2"/>
        <charset val="238"/>
      </rPr>
      <t>(B32+B33+B34)-rok 2008</t>
    </r>
    <r>
      <rPr>
        <sz val="10"/>
        <color rgb="FFFF0000"/>
        <rFont val="Arial"/>
        <family val="2"/>
        <charset val="238"/>
      </rPr>
      <t xml:space="preserve">
KARTOGRAM</t>
    </r>
  </si>
  <si>
    <t>rok 2010</t>
  </si>
  <si>
    <r>
      <rPr>
        <sz val="10"/>
        <color rgb="FF0070C0"/>
        <rFont val="Arial"/>
        <family val="2"/>
        <charset val="238"/>
      </rPr>
      <t>rok 2010-B228</t>
    </r>
    <r>
      <rPr>
        <sz val="10"/>
        <color rgb="FFFF0000"/>
        <rFont val="Arial"/>
        <family val="2"/>
        <charset val="238"/>
      </rPr>
      <t xml:space="preserve">
KARTOGRAM</t>
    </r>
  </si>
  <si>
    <r>
      <t xml:space="preserve">(B109+B110+B112+B113+B115+B116+B118+B119+B121:B130+B141)/(B36+B38)
</t>
    </r>
    <r>
      <rPr>
        <sz val="10"/>
        <color rgb="FFFF0000"/>
        <rFont val="Arial"/>
        <family val="2"/>
        <charset val="238"/>
      </rPr>
      <t>KARTOGRAM</t>
    </r>
  </si>
  <si>
    <r>
      <rPr>
        <b/>
        <sz val="10"/>
        <color rgb="FF0070C0"/>
        <rFont val="Arial"/>
        <family val="2"/>
        <charset val="238"/>
      </rPr>
      <t>Pokrytí území ORP platnou územně plánovací dokumentací</t>
    </r>
    <r>
      <rPr>
        <sz val="10"/>
        <color rgb="FF0070C0"/>
        <rFont val="Arial"/>
        <family val="2"/>
        <charset val="238"/>
      </rPr>
      <t xml:space="preserve">
0-4,99
5,0-39,99
40-59,99
60-79,99
80- 89,99
90-100
Stav k 31.12.2010</t>
    </r>
  </si>
  <si>
    <r>
      <rPr>
        <b/>
        <sz val="10"/>
        <color rgb="FF0070C0"/>
        <rFont val="Arial"/>
        <family val="2"/>
        <charset val="238"/>
      </rPr>
      <t>Pokrytí území ORP platnou územně plánovací dokumentací</t>
    </r>
    <r>
      <rPr>
        <sz val="10"/>
        <color rgb="FF0070C0"/>
        <rFont val="Arial"/>
        <family val="2"/>
        <charset val="238"/>
      </rPr>
      <t xml:space="preserve">
0-4,99
5,0-39,99
40-59,99
60-79,99
80- 89,99
90-100
Stav k 31.12.2011</t>
    </r>
  </si>
  <si>
    <r>
      <t xml:space="preserve">Podíl nevyřízených žádostí obcí o pořízení územně plánovací dokumentace nebo její změny z celkového počtu podaných žádostí
</t>
    </r>
    <r>
      <rPr>
        <sz val="10"/>
        <color rgb="FF0070C0"/>
        <rFont val="Arial"/>
        <family val="2"/>
        <charset val="238"/>
      </rPr>
      <t>0-9
10-19
20-29
30-49
50-69
&gt;=70</t>
    </r>
    <r>
      <rPr>
        <b/>
        <sz val="10"/>
        <color rgb="FF0070C0"/>
        <rFont val="Arial"/>
        <family val="2"/>
        <charset val="238"/>
      </rPr>
      <t xml:space="preserve">
</t>
    </r>
    <r>
      <rPr>
        <sz val="10"/>
        <color rgb="FF0070C0"/>
        <rFont val="Arial"/>
        <family val="2"/>
        <charset val="238"/>
      </rPr>
      <t>Stav k 31.12.2011</t>
    </r>
  </si>
  <si>
    <r>
      <rPr>
        <b/>
        <sz val="10"/>
        <color rgb="FF0070C0"/>
        <rFont val="Arial"/>
        <family val="2"/>
        <charset val="238"/>
      </rPr>
      <t xml:space="preserve">Počet zaměstnanců ÚÚP </t>
    </r>
    <r>
      <rPr>
        <sz val="10"/>
        <color rgb="FF0070C0"/>
        <rFont val="Arial"/>
        <family val="2"/>
        <charset val="238"/>
      </rPr>
      <t xml:space="preserve">
&lt;1,1
&gt;=1,1 a &lt;2,1
&gt;=2,1
Stav k 31.12.2018</t>
    </r>
  </si>
  <si>
    <r>
      <rPr>
        <b/>
        <sz val="10"/>
        <color rgb="FF0070C0"/>
        <rFont val="Arial"/>
        <family val="2"/>
        <charset val="238"/>
      </rPr>
      <t>Počet zaměstnanců ÚÚP</t>
    </r>
    <r>
      <rPr>
        <sz val="10"/>
        <color rgb="FF0070C0"/>
        <rFont val="Arial"/>
        <family val="2"/>
        <charset val="238"/>
      </rPr>
      <t xml:space="preserve">
&lt;1,1
&gt;=1,1 a &lt;2,1
&gt;=2,1
Stav k 31.12.2011</t>
    </r>
  </si>
  <si>
    <r>
      <t xml:space="preserve">Rozdíl počtu  zaměstnanců ÚÚP v období 31.12.2008 a 31.12.2011
</t>
    </r>
    <r>
      <rPr>
        <sz val="10"/>
        <color rgb="FF0070C0"/>
        <rFont val="Arial"/>
        <family val="2"/>
        <charset val="238"/>
      </rPr>
      <t>&lt; 0
=0
&gt;=1 a &lt;5
&gt;=5 a &lt;10
&gt;=10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</si>
</sst>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charset val="238"/>
      <scheme val="minor"/>
    </font>
    <font>
      <sz val="12"/>
      <name val="Times New Roman"/>
      <charset val="238"/>
    </font>
    <font>
      <sz val="10"/>
      <name val="Arial"/>
      <family val="2"/>
      <charset val="238"/>
    </font>
    <font>
      <sz val="12"/>
      <name val="Times New Roman"/>
      <family val="1"/>
      <charset val="238"/>
    </font>
    <font>
      <u/>
      <sz val="12"/>
      <color indexed="12"/>
      <name val="Times New Roman"/>
      <family val="1"/>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b/>
      <sz val="10"/>
      <color theme="1"/>
      <name val="Arial"/>
      <family val="2"/>
      <charset val="238"/>
    </font>
    <font>
      <sz val="10"/>
      <color rgb="FF0070C0"/>
      <name val="Arial"/>
      <family val="2"/>
      <charset val="238"/>
    </font>
    <font>
      <sz val="10"/>
      <color theme="1"/>
      <name val="Arial"/>
      <family val="2"/>
      <charset val="238"/>
    </font>
    <font>
      <b/>
      <sz val="10"/>
      <color rgb="FF0070C0"/>
      <name val="Arial"/>
      <family val="2"/>
      <charset val="238"/>
    </font>
    <font>
      <i/>
      <sz val="10"/>
      <color rgb="FF0070C0"/>
      <name val="Arial"/>
      <family val="2"/>
      <charset val="238"/>
    </font>
    <font>
      <i/>
      <sz val="10"/>
      <color rgb="FFFF0000"/>
      <name val="Arial"/>
      <family val="2"/>
      <charset val="238"/>
    </font>
    <font>
      <sz val="10"/>
      <color rgb="FFFF0000"/>
      <name val="Arial"/>
      <family val="2"/>
      <charset val="238"/>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11">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0" borderId="3" applyNumberFormat="0" applyFill="0" applyAlignment="0" applyProtection="0"/>
    <xf numFmtId="0" fontId="7" fillId="0" borderId="3" applyNumberFormat="0" applyFill="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8" fillId="20" borderId="0" applyNumberFormat="0" applyBorder="0" applyAlignment="0" applyProtection="0"/>
    <xf numFmtId="0" fontId="8" fillId="20" borderId="0" applyNumberFormat="0" applyBorder="0" applyAlignment="0" applyProtection="0"/>
    <xf numFmtId="0" fontId="9" fillId="21" borderId="4" applyNumberFormat="0" applyAlignment="0" applyProtection="0"/>
    <xf numFmtId="0" fontId="9" fillId="21" borderId="4" applyNumberFormat="0" applyAlignment="0" applyProtection="0"/>
    <xf numFmtId="0" fontId="10" fillId="0" borderId="5"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3" fillId="0" borderId="0"/>
    <xf numFmtId="0" fontId="3" fillId="0" borderId="0"/>
    <xf numFmtId="0" fontId="3" fillId="0" borderId="0"/>
    <xf numFmtId="0" fontId="5" fillId="0" borderId="0"/>
    <xf numFmtId="0" fontId="3" fillId="0" borderId="0"/>
    <xf numFmtId="0" fontId="1" fillId="0" borderId="0"/>
    <xf numFmtId="0" fontId="3" fillId="0" borderId="0"/>
    <xf numFmtId="0" fontId="3" fillId="0" borderId="0"/>
    <xf numFmtId="0" fontId="3" fillId="0" borderId="0"/>
    <xf numFmtId="0" fontId="5" fillId="23" borderId="8" applyNumberFormat="0" applyFont="0" applyAlignment="0" applyProtection="0"/>
    <xf numFmtId="0" fontId="5" fillId="23" borderId="8" applyNumberFormat="0" applyFont="0" applyAlignment="0" applyProtection="0"/>
    <xf numFmtId="0" fontId="15" fillId="0" borderId="9" applyNumberFormat="0" applyFill="0" applyAlignment="0" applyProtection="0"/>
    <xf numFmtId="0" fontId="15" fillId="0" borderId="9" applyNumberFormat="0" applyFill="0" applyAlignment="0" applyProtection="0"/>
    <xf numFmtId="0" fontId="16" fillId="24" borderId="0" applyNumberFormat="0" applyBorder="0" applyAlignment="0" applyProtection="0"/>
    <xf numFmtId="0" fontId="16" fillId="24"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25" borderId="10" applyNumberFormat="0" applyAlignment="0" applyProtection="0"/>
    <xf numFmtId="0" fontId="18" fillId="25" borderId="10" applyNumberFormat="0" applyAlignment="0" applyProtection="0"/>
    <xf numFmtId="0" fontId="19" fillId="26" borderId="10" applyNumberFormat="0" applyAlignment="0" applyProtection="0"/>
    <xf numFmtId="0" fontId="19" fillId="26" borderId="10" applyNumberFormat="0" applyAlignment="0" applyProtection="0"/>
    <xf numFmtId="0" fontId="20" fillId="26" borderId="11" applyNumberFormat="0" applyAlignment="0" applyProtection="0"/>
    <xf numFmtId="0" fontId="20" fillId="26" borderId="11"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cellStyleXfs>
  <cellXfs count="73">
    <xf numFmtId="0" fontId="0" fillId="0" borderId="0" xfId="0"/>
    <xf numFmtId="0" fontId="22" fillId="0" borderId="0" xfId="0" applyFont="1" applyAlignment="1">
      <alignment vertical="top"/>
    </xf>
    <xf numFmtId="49" fontId="24" fillId="0" borderId="0" xfId="0" applyNumberFormat="1" applyFont="1" applyAlignment="1">
      <alignment vertical="top"/>
    </xf>
    <xf numFmtId="0" fontId="24" fillId="0" borderId="0" xfId="0" applyFont="1" applyAlignment="1">
      <alignment horizontal="center" vertical="top"/>
    </xf>
    <xf numFmtId="0" fontId="23" fillId="33" borderId="2" xfId="0" applyFont="1" applyFill="1" applyBorder="1" applyAlignment="1">
      <alignment horizontal="center" vertical="top" wrapText="1"/>
    </xf>
    <xf numFmtId="0" fontId="23" fillId="34" borderId="2" xfId="0" applyFont="1" applyFill="1" applyBorder="1" applyAlignment="1">
      <alignment horizontal="center" vertical="top" wrapText="1"/>
    </xf>
    <xf numFmtId="49" fontId="24" fillId="0" borderId="0" xfId="0" applyNumberFormat="1" applyFont="1" applyAlignment="1">
      <alignment horizontal="right" vertical="top"/>
    </xf>
    <xf numFmtId="2" fontId="2" fillId="0" borderId="2" xfId="56" applyNumberFormat="1" applyFont="1" applyFill="1" applyBorder="1" applyAlignment="1">
      <alignment vertical="top"/>
    </xf>
    <xf numFmtId="0" fontId="24" fillId="0" borderId="0" xfId="0" applyFont="1" applyFill="1" applyAlignment="1">
      <alignment vertical="top"/>
    </xf>
    <xf numFmtId="49" fontId="23" fillId="33" borderId="2" xfId="0" applyNumberFormat="1" applyFont="1" applyFill="1" applyBorder="1" applyAlignment="1">
      <alignment horizontal="right" vertical="top" wrapText="1"/>
    </xf>
    <xf numFmtId="49" fontId="23" fillId="33" borderId="2" xfId="0" applyNumberFormat="1" applyFont="1" applyFill="1" applyBorder="1" applyAlignment="1">
      <alignment horizontal="center" vertical="top" wrapText="1"/>
    </xf>
    <xf numFmtId="0" fontId="23" fillId="33" borderId="2" xfId="0" applyFont="1" applyFill="1" applyBorder="1" applyAlignment="1">
      <alignment horizontal="left" vertical="top" wrapText="1"/>
    </xf>
    <xf numFmtId="0" fontId="24" fillId="0" borderId="0" xfId="0" applyFont="1" applyAlignment="1">
      <alignment vertical="top"/>
    </xf>
    <xf numFmtId="0" fontId="23" fillId="35" borderId="2" xfId="0" applyFont="1" applyFill="1" applyBorder="1" applyAlignment="1">
      <alignment horizontal="left" vertical="top" wrapText="1"/>
    </xf>
    <xf numFmtId="0" fontId="23" fillId="35" borderId="2" xfId="0" applyFont="1" applyFill="1" applyBorder="1" applyAlignment="1">
      <alignment horizontal="center" vertical="top" wrapText="1"/>
    </xf>
    <xf numFmtId="0" fontId="24" fillId="0" borderId="2" xfId="0" applyFont="1" applyFill="1" applyBorder="1" applyAlignment="1">
      <alignment vertical="top" wrapText="1"/>
    </xf>
    <xf numFmtId="0" fontId="23" fillId="34" borderId="2" xfId="0" applyFont="1" applyFill="1" applyBorder="1" applyAlignment="1">
      <alignment horizontal="left" vertical="top" wrapText="1"/>
    </xf>
    <xf numFmtId="1" fontId="2" fillId="0" borderId="2" xfId="56" applyNumberFormat="1" applyFont="1" applyBorder="1" applyAlignment="1">
      <alignment vertical="top"/>
    </xf>
    <xf numFmtId="0" fontId="24" fillId="0" borderId="0" xfId="0" applyFont="1" applyFill="1" applyBorder="1" applyAlignment="1">
      <alignment vertical="top"/>
    </xf>
    <xf numFmtId="49" fontId="23" fillId="33" borderId="2" xfId="0" applyNumberFormat="1" applyFont="1" applyFill="1" applyBorder="1" applyAlignment="1">
      <alignment horizontal="left" vertical="top" wrapText="1"/>
    </xf>
    <xf numFmtId="49" fontId="24" fillId="0" borderId="2" xfId="0" applyNumberFormat="1" applyFont="1" applyFill="1" applyBorder="1" applyAlignment="1">
      <alignment horizontal="right" vertical="top" wrapText="1"/>
    </xf>
    <xf numFmtId="0" fontId="24" fillId="36" borderId="2" xfId="0" applyFont="1" applyFill="1" applyBorder="1" applyAlignment="1">
      <alignment vertical="top" wrapText="1"/>
    </xf>
    <xf numFmtId="49" fontId="24" fillId="0" borderId="2" xfId="0" applyNumberFormat="1" applyFont="1" applyFill="1" applyBorder="1" applyAlignment="1">
      <alignment vertical="top" wrapText="1"/>
    </xf>
    <xf numFmtId="9" fontId="24" fillId="0" borderId="2" xfId="0" applyNumberFormat="1" applyFont="1" applyFill="1" applyBorder="1" applyAlignment="1">
      <alignment vertical="top" wrapText="1"/>
    </xf>
    <xf numFmtId="17" fontId="24" fillId="0" borderId="2" xfId="0" applyNumberFormat="1" applyFont="1" applyFill="1" applyBorder="1" applyAlignment="1">
      <alignment vertical="top" wrapText="1"/>
    </xf>
    <xf numFmtId="3" fontId="24" fillId="0" borderId="2" xfId="0" applyNumberFormat="1" applyFont="1" applyFill="1" applyBorder="1" applyAlignment="1">
      <alignment vertical="top" wrapText="1"/>
    </xf>
    <xf numFmtId="16" fontId="24" fillId="0" borderId="2" xfId="0" applyNumberFormat="1" applyFont="1" applyFill="1" applyBorder="1" applyAlignment="1">
      <alignment vertical="top" wrapText="1"/>
    </xf>
    <xf numFmtId="10" fontId="24" fillId="0" borderId="2" xfId="0" applyNumberFormat="1" applyFont="1" applyFill="1" applyBorder="1" applyAlignment="1">
      <alignment vertical="top" wrapText="1"/>
    </xf>
    <xf numFmtId="0" fontId="24" fillId="37" borderId="2" xfId="0" applyFont="1" applyFill="1" applyBorder="1" applyAlignment="1">
      <alignment vertical="top" wrapText="1"/>
    </xf>
    <xf numFmtId="0" fontId="22" fillId="38" borderId="2" xfId="0" applyFont="1" applyFill="1" applyBorder="1" applyAlignment="1">
      <alignment vertical="top"/>
    </xf>
    <xf numFmtId="0" fontId="23" fillId="38" borderId="2" xfId="0" applyFont="1" applyFill="1" applyBorder="1" applyAlignment="1">
      <alignment horizontal="center" vertical="top" wrapText="1"/>
    </xf>
    <xf numFmtId="0" fontId="24" fillId="37" borderId="2" xfId="0" applyFont="1" applyFill="1" applyBorder="1" applyAlignment="1">
      <alignment horizontal="center" vertical="top"/>
    </xf>
    <xf numFmtId="2" fontId="24" fillId="0" borderId="15" xfId="0" applyNumberFormat="1" applyFont="1" applyFill="1" applyBorder="1" applyAlignment="1">
      <alignment vertical="top"/>
    </xf>
    <xf numFmtId="0" fontId="23" fillId="38" borderId="15" xfId="0" applyFont="1" applyFill="1" applyBorder="1" applyAlignment="1">
      <alignment horizontal="left" vertical="top" wrapText="1"/>
    </xf>
    <xf numFmtId="0" fontId="22" fillId="38" borderId="15" xfId="0" applyFont="1" applyFill="1" applyBorder="1" applyAlignment="1">
      <alignment vertical="top"/>
    </xf>
    <xf numFmtId="0" fontId="24" fillId="0" borderId="2" xfId="0" applyFont="1" applyBorder="1" applyAlignment="1">
      <alignment horizontal="center" vertical="top"/>
    </xf>
    <xf numFmtId="2" fontId="24" fillId="0" borderId="2" xfId="0" applyNumberFormat="1" applyFont="1" applyFill="1" applyBorder="1" applyAlignment="1">
      <alignment vertical="top"/>
    </xf>
    <xf numFmtId="0" fontId="24" fillId="0" borderId="2" xfId="0" applyFont="1" applyFill="1" applyBorder="1" applyAlignment="1">
      <alignment horizontal="center" vertical="top"/>
    </xf>
    <xf numFmtId="0" fontId="24" fillId="0" borderId="2" xfId="0" applyFont="1" applyFill="1" applyBorder="1" applyAlignment="1">
      <alignment horizontal="center" vertical="top" wrapText="1"/>
    </xf>
    <xf numFmtId="1" fontId="2" fillId="0" borderId="2" xfId="62" applyNumberFormat="1" applyFont="1" applyFill="1" applyBorder="1" applyAlignment="1">
      <alignment horizontal="center" vertical="top"/>
    </xf>
    <xf numFmtId="1" fontId="24" fillId="0" borderId="2" xfId="0" applyNumberFormat="1" applyFont="1" applyFill="1" applyBorder="1" applyAlignment="1">
      <alignment horizontal="center" vertical="top" wrapText="1"/>
    </xf>
    <xf numFmtId="2" fontId="2" fillId="0" borderId="2" xfId="56" applyNumberFormat="1" applyFont="1" applyBorder="1" applyAlignment="1">
      <alignment vertical="top"/>
    </xf>
    <xf numFmtId="0" fontId="24" fillId="37" borderId="2" xfId="0" applyFont="1" applyFill="1" applyBorder="1" applyAlignment="1">
      <alignment horizontal="center" vertical="top" wrapText="1"/>
    </xf>
    <xf numFmtId="0" fontId="28" fillId="38" borderId="2" xfId="0" applyFont="1" applyFill="1" applyBorder="1" applyAlignment="1">
      <alignment horizontal="center" vertical="top" wrapText="1"/>
    </xf>
    <xf numFmtId="2" fontId="2" fillId="0" borderId="2" xfId="62" applyNumberFormat="1" applyFont="1" applyFill="1" applyBorder="1" applyAlignment="1">
      <alignment horizontal="center" vertical="top"/>
    </xf>
    <xf numFmtId="0" fontId="25" fillId="38" borderId="2" xfId="0" applyFont="1" applyFill="1" applyBorder="1" applyAlignment="1">
      <alignment horizontal="left" vertical="top"/>
    </xf>
    <xf numFmtId="0" fontId="23" fillId="0" borderId="0" xfId="0" applyFont="1" applyFill="1" applyAlignment="1">
      <alignment vertical="top"/>
    </xf>
    <xf numFmtId="0" fontId="24" fillId="35" borderId="2" xfId="0" applyFont="1" applyFill="1" applyBorder="1" applyAlignment="1">
      <alignment horizontal="left" vertical="top" wrapText="1"/>
    </xf>
    <xf numFmtId="0" fontId="23" fillId="33" borderId="2" xfId="0" applyFont="1" applyFill="1" applyBorder="1" applyAlignment="1">
      <alignment vertical="top"/>
    </xf>
    <xf numFmtId="1" fontId="2" fillId="0" borderId="2" xfId="61" applyNumberFormat="1" applyFont="1" applyFill="1" applyBorder="1" applyAlignment="1">
      <alignment vertical="top"/>
    </xf>
    <xf numFmtId="0" fontId="23" fillId="38" borderId="2" xfId="0" applyFont="1" applyFill="1" applyBorder="1" applyAlignment="1">
      <alignment horizontal="left" vertical="top" wrapText="1"/>
    </xf>
    <xf numFmtId="0" fontId="25" fillId="38" borderId="2" xfId="0" applyFont="1" applyFill="1" applyBorder="1" applyAlignment="1">
      <alignment horizontal="left" vertical="top" wrapText="1"/>
    </xf>
    <xf numFmtId="0" fontId="23" fillId="38" borderId="2" xfId="96" applyFont="1" applyFill="1" applyBorder="1" applyAlignment="1">
      <alignment horizontal="left" vertical="top" wrapText="1"/>
    </xf>
    <xf numFmtId="0" fontId="23" fillId="38" borderId="2" xfId="96" applyFont="1" applyFill="1" applyBorder="1" applyAlignment="1">
      <alignment vertical="top" wrapText="1"/>
    </xf>
    <xf numFmtId="1" fontId="24" fillId="0" borderId="2" xfId="0" applyNumberFormat="1" applyFont="1" applyFill="1" applyBorder="1" applyAlignment="1">
      <alignment vertical="top"/>
    </xf>
    <xf numFmtId="164" fontId="24" fillId="0" borderId="2" xfId="0" applyNumberFormat="1" applyFont="1" applyBorder="1" applyAlignment="1">
      <alignment vertical="top"/>
    </xf>
    <xf numFmtId="0" fontId="25" fillId="33" borderId="1" xfId="0" applyFont="1" applyFill="1" applyBorder="1" applyAlignment="1">
      <alignment vertical="top"/>
    </xf>
    <xf numFmtId="0" fontId="23" fillId="33" borderId="12" xfId="0" applyFont="1" applyFill="1" applyBorder="1" applyAlignment="1">
      <alignment vertical="top"/>
    </xf>
    <xf numFmtId="0" fontId="25" fillId="33" borderId="2" xfId="0" applyFont="1" applyFill="1" applyBorder="1" applyAlignment="1">
      <alignment horizontal="left" vertical="top" wrapText="1"/>
    </xf>
    <xf numFmtId="0" fontId="24" fillId="33" borderId="2" xfId="0" applyFont="1" applyFill="1" applyBorder="1" applyAlignment="1">
      <alignment horizontal="left" vertical="top"/>
    </xf>
    <xf numFmtId="0" fontId="22" fillId="33" borderId="2" xfId="0" applyFont="1" applyFill="1" applyBorder="1" applyAlignment="1">
      <alignment horizontal="left" vertical="top" wrapText="1"/>
    </xf>
    <xf numFmtId="49" fontId="22" fillId="33" borderId="2" xfId="0" applyNumberFormat="1" applyFont="1" applyFill="1" applyBorder="1" applyAlignment="1">
      <alignment horizontal="left" vertical="top" wrapText="1"/>
    </xf>
    <xf numFmtId="0" fontId="22" fillId="0" borderId="2" xfId="0" applyFont="1" applyBorder="1" applyAlignment="1">
      <alignment horizontal="left" vertical="top" wrapText="1"/>
    </xf>
    <xf numFmtId="0" fontId="24" fillId="0" borderId="2" xfId="0" applyFont="1" applyBorder="1" applyAlignment="1">
      <alignment horizontal="left" vertical="top" wrapText="1"/>
    </xf>
    <xf numFmtId="0" fontId="24" fillId="33" borderId="2" xfId="0" applyFont="1" applyFill="1" applyBorder="1" applyAlignment="1">
      <alignment horizontal="left" vertical="top" wrapText="1"/>
    </xf>
    <xf numFmtId="0" fontId="25" fillId="38" borderId="15" xfId="0" applyFont="1" applyFill="1" applyBorder="1" applyAlignment="1">
      <alignment horizontal="left" vertical="top"/>
    </xf>
    <xf numFmtId="0" fontId="24" fillId="0" borderId="13" xfId="0" applyFont="1" applyBorder="1" applyAlignment="1">
      <alignment vertical="top"/>
    </xf>
    <xf numFmtId="0" fontId="24" fillId="0" borderId="14" xfId="0" applyFont="1" applyBorder="1" applyAlignment="1">
      <alignment vertical="top"/>
    </xf>
    <xf numFmtId="0" fontId="25" fillId="38" borderId="15" xfId="0" applyFont="1" applyFill="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5" fillId="34" borderId="2" xfId="0" applyFont="1" applyFill="1" applyBorder="1" applyAlignment="1">
      <alignment horizontal="left" vertical="top" wrapText="1"/>
    </xf>
    <xf numFmtId="0" fontId="22" fillId="34" borderId="2" xfId="0" applyFont="1" applyFill="1" applyBorder="1" applyAlignment="1">
      <alignment horizontal="left" vertical="top" wrapText="1"/>
    </xf>
  </cellXfs>
  <cellStyles count="111">
    <cellStyle name="20 % – Zvýraznění1" xfId="1" builtinId="30" customBuiltin="1"/>
    <cellStyle name="20 % – Zvýraznění1 2" xfId="2"/>
    <cellStyle name="20 % – Zvýraznění2" xfId="3" builtinId="34" customBuiltin="1"/>
    <cellStyle name="20 % – Zvýraznění2 2" xfId="4"/>
    <cellStyle name="20 % – Zvýraznění3" xfId="5" builtinId="38" customBuiltin="1"/>
    <cellStyle name="20 % – Zvýraznění3 2" xfId="6"/>
    <cellStyle name="20 % – Zvýraznění4" xfId="7" builtinId="42" customBuiltin="1"/>
    <cellStyle name="20 % – Zvýraznění4 2" xfId="8"/>
    <cellStyle name="20 % – Zvýraznění5" xfId="9" builtinId="46" customBuiltin="1"/>
    <cellStyle name="20 % – Zvýraznění5 2" xfId="10"/>
    <cellStyle name="20 % – Zvýraznění6" xfId="11" builtinId="50" customBuiltin="1"/>
    <cellStyle name="20 % – Zvýraznění6 2" xfId="12"/>
    <cellStyle name="40 % – Zvýraznění1" xfId="13" builtinId="31" customBuiltin="1"/>
    <cellStyle name="40 % – Zvýraznění1 2" xfId="14"/>
    <cellStyle name="40 % – Zvýraznění2" xfId="15" builtinId="35" customBuiltin="1"/>
    <cellStyle name="40 % – Zvýraznění2 2" xfId="16"/>
    <cellStyle name="40 % – Zvýraznění3" xfId="17" builtinId="39" customBuiltin="1"/>
    <cellStyle name="40 % – Zvýraznění3 2" xfId="18"/>
    <cellStyle name="40 % – Zvýraznění4" xfId="19" builtinId="43" customBuiltin="1"/>
    <cellStyle name="40 % – Zvýraznění4 2" xfId="20"/>
    <cellStyle name="40 % – Zvýraznění5" xfId="21" builtinId="47" customBuiltin="1"/>
    <cellStyle name="40 % – Zvýraznění5 2" xfId="22"/>
    <cellStyle name="40 % – Zvýraznění6" xfId="23" builtinId="51" customBuiltin="1"/>
    <cellStyle name="40 % – Zvýraznění6 2" xfId="24"/>
    <cellStyle name="60 % – Zvýraznění1" xfId="25" builtinId="32" customBuiltin="1"/>
    <cellStyle name="60 % – Zvýraznění1 2" xfId="26"/>
    <cellStyle name="60 % – Zvýraznění2" xfId="27" builtinId="36" customBuiltin="1"/>
    <cellStyle name="60 % – Zvýraznění2 2" xfId="28"/>
    <cellStyle name="60 % – Zvýraznění3" xfId="29" builtinId="40" customBuiltin="1"/>
    <cellStyle name="60 % – Zvýraznění3 2" xfId="30"/>
    <cellStyle name="60 % – Zvýraznění4" xfId="31" builtinId="44" customBuiltin="1"/>
    <cellStyle name="60 % – Zvýraznění4 2" xfId="32"/>
    <cellStyle name="60 % – Zvýraznění5" xfId="33" builtinId="48" customBuiltin="1"/>
    <cellStyle name="60 % – Zvýraznění5 2" xfId="34"/>
    <cellStyle name="60 % – Zvýraznění6" xfId="35" builtinId="52" customBuiltin="1"/>
    <cellStyle name="60 % – Zvýraznění6 2" xfId="36"/>
    <cellStyle name="Celkem" xfId="37" builtinId="25" customBuiltin="1"/>
    <cellStyle name="Celkem 2" xfId="38"/>
    <cellStyle name="Hypertextový odkaz 2" xfId="39"/>
    <cellStyle name="Hypertextový odkaz 2 2" xfId="40"/>
    <cellStyle name="Chybně" xfId="41" builtinId="27" customBuiltin="1"/>
    <cellStyle name="Chybně 2" xfId="42"/>
    <cellStyle name="Kontrolní buňka" xfId="43" builtinId="23" customBuiltin="1"/>
    <cellStyle name="Kontrolní buňka 2" xfId="44"/>
    <cellStyle name="Nadpis 1" xfId="45" builtinId="16" customBuiltin="1"/>
    <cellStyle name="Nadpis 1 2" xfId="46"/>
    <cellStyle name="Nadpis 2" xfId="47" builtinId="17" customBuiltin="1"/>
    <cellStyle name="Nadpis 2 2" xfId="48"/>
    <cellStyle name="Nadpis 3" xfId="49" builtinId="18" customBuiltin="1"/>
    <cellStyle name="Nadpis 3 2" xfId="50"/>
    <cellStyle name="Nadpis 4" xfId="51" builtinId="19" customBuiltin="1"/>
    <cellStyle name="Nadpis 4 2" xfId="52"/>
    <cellStyle name="Název" xfId="53" builtinId="15" customBuiltin="1"/>
    <cellStyle name="Neutrální" xfId="54" builtinId="28" customBuiltin="1"/>
    <cellStyle name="Neutrální 2" xfId="55"/>
    <cellStyle name="Normální" xfId="0" builtinId="0"/>
    <cellStyle name="Normální 2" xfId="56"/>
    <cellStyle name="Normální 2 2" xfId="57"/>
    <cellStyle name="Normální 2 2 2" xfId="97"/>
    <cellStyle name="Normální 3" xfId="58"/>
    <cellStyle name="Normální 3 2" xfId="98"/>
    <cellStyle name="Normální 4" xfId="59"/>
    <cellStyle name="Normální 5" xfId="60"/>
    <cellStyle name="Normální 5 2" xfId="99"/>
    <cellStyle name="Normální 6" xfId="61"/>
    <cellStyle name="Normální 6 2" xfId="62"/>
    <cellStyle name="Normální 6 2 2" xfId="102"/>
    <cellStyle name="Normální 6 3" xfId="63"/>
    <cellStyle name="Normální 6 3 2" xfId="64"/>
    <cellStyle name="Normální 6 3 2 2" xfId="104"/>
    <cellStyle name="Normální 6 3 3" xfId="103"/>
    <cellStyle name="Normální 6 4" xfId="94"/>
    <cellStyle name="Normální 6 4 2" xfId="106"/>
    <cellStyle name="Normální 6 4 3" xfId="101"/>
    <cellStyle name="Normální 6 5" xfId="108"/>
    <cellStyle name="Normální 6 5 2" xfId="110"/>
    <cellStyle name="Normální 7" xfId="93"/>
    <cellStyle name="Normální 7 2" xfId="95"/>
    <cellStyle name="Normální 7 2 2" xfId="105"/>
    <cellStyle name="Normální 7 3" xfId="100"/>
    <cellStyle name="Normální 8" xfId="96"/>
    <cellStyle name="Normální 9" xfId="107"/>
    <cellStyle name="Normální 9 2" xfId="109"/>
    <cellStyle name="Poznámka" xfId="65" builtinId="10" customBuiltin="1"/>
    <cellStyle name="Poznámka 2" xfId="66"/>
    <cellStyle name="Propojená buňka" xfId="67" builtinId="24" customBuiltin="1"/>
    <cellStyle name="Propojená buňka 2" xfId="68"/>
    <cellStyle name="Správně" xfId="69" builtinId="26" customBuiltin="1"/>
    <cellStyle name="Správně 2" xfId="70"/>
    <cellStyle name="Text upozornění" xfId="71" builtinId="11" customBuiltin="1"/>
    <cellStyle name="Text upozornění 2" xfId="72"/>
    <cellStyle name="Vstup" xfId="73" builtinId="20" customBuiltin="1"/>
    <cellStyle name="Vstup 2" xfId="74"/>
    <cellStyle name="Výpočet" xfId="75" builtinId="22" customBuiltin="1"/>
    <cellStyle name="Výpočet 2" xfId="76"/>
    <cellStyle name="Výstup" xfId="77" builtinId="21" customBuiltin="1"/>
    <cellStyle name="Výstup 2" xfId="78"/>
    <cellStyle name="Vysvětlující text" xfId="79" builtinId="53" customBuiltin="1"/>
    <cellStyle name="Vysvětlující text 2" xfId="80"/>
    <cellStyle name="Zvýraznění 1" xfId="81" builtinId="29" customBuiltin="1"/>
    <cellStyle name="Zvýraznění 1 2" xfId="82"/>
    <cellStyle name="Zvýraznění 2" xfId="83" builtinId="33" customBuiltin="1"/>
    <cellStyle name="Zvýraznění 2 2" xfId="84"/>
    <cellStyle name="Zvýraznění 3" xfId="85" builtinId="37" customBuiltin="1"/>
    <cellStyle name="Zvýraznění 3 2" xfId="86"/>
    <cellStyle name="Zvýraznění 4" xfId="87" builtinId="41" customBuiltin="1"/>
    <cellStyle name="Zvýraznění 4 2" xfId="88"/>
    <cellStyle name="Zvýraznění 5" xfId="89" builtinId="45" customBuiltin="1"/>
    <cellStyle name="Zvýraznění 5 2" xfId="90"/>
    <cellStyle name="Zvýraznění 6" xfId="91" builtinId="49" customBuiltin="1"/>
    <cellStyle name="Zvýraznění 6 2" xfId="92"/>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B18"/>
  <sheetViews>
    <sheetView showGridLines="0" tabSelected="1" zoomScaleNormal="100" workbookViewId="0">
      <selection sqref="A1:A2"/>
    </sheetView>
  </sheetViews>
  <sheetFormatPr defaultColWidth="36.5703125" defaultRowHeight="12.75" x14ac:dyDescent="0.25"/>
  <cols>
    <col min="1" max="1" width="8.85546875" style="46" bestFit="1" customWidth="1"/>
    <col min="2" max="2" width="17.42578125" style="12" bestFit="1" customWidth="1"/>
    <col min="3" max="3" width="35.42578125" style="12" bestFit="1" customWidth="1"/>
    <col min="4" max="4" width="27.42578125" style="12" bestFit="1" customWidth="1"/>
    <col min="5" max="5" width="12.28515625" style="6" bestFit="1" customWidth="1"/>
    <col min="6" max="6" width="17.85546875" style="12" customWidth="1"/>
    <col min="7" max="7" width="9.140625" style="12" bestFit="1" customWidth="1"/>
    <col min="8" max="8" width="10.140625" style="12" bestFit="1" customWidth="1"/>
    <col min="9" max="9" width="35.85546875" style="12" bestFit="1" customWidth="1"/>
    <col min="10" max="10" width="36.7109375" style="12" bestFit="1" customWidth="1"/>
    <col min="11" max="11" width="22.5703125" style="12" bestFit="1" customWidth="1"/>
    <col min="12" max="12" width="21" style="12" bestFit="1" customWidth="1"/>
    <col min="13" max="13" width="10.42578125" style="12" customWidth="1"/>
    <col min="14" max="14" width="18.42578125" style="12" bestFit="1" customWidth="1"/>
    <col min="15" max="15" width="33.140625" style="12" bestFit="1" customWidth="1"/>
    <col min="16" max="16" width="36.7109375" style="2" bestFit="1" customWidth="1"/>
    <col min="17" max="17" width="27.85546875" style="12" bestFit="1" customWidth="1"/>
    <col min="18" max="18" width="24" style="12" bestFit="1" customWidth="1"/>
    <col min="19" max="19" width="10.7109375" style="12" bestFit="1" customWidth="1"/>
    <col min="20" max="20" width="20" style="12" bestFit="1" customWidth="1"/>
    <col min="21" max="21" width="34" style="12" bestFit="1" customWidth="1"/>
    <col min="22" max="22" width="36.140625" style="12" bestFit="1" customWidth="1"/>
    <col min="23" max="23" width="25.42578125" style="12" bestFit="1" customWidth="1"/>
    <col min="24" max="24" width="24" style="12" bestFit="1" customWidth="1"/>
    <col min="25" max="25" width="14.42578125" style="12" bestFit="1" customWidth="1"/>
    <col min="26" max="26" width="18.28515625" style="12" bestFit="1" customWidth="1"/>
    <col min="27" max="27" width="31.140625" style="12" bestFit="1" customWidth="1"/>
    <col min="28" max="28" width="23.140625" style="12" bestFit="1" customWidth="1"/>
    <col min="29" max="29" width="21.7109375" style="12" bestFit="1" customWidth="1"/>
    <col min="30" max="30" width="9" style="12" bestFit="1" customWidth="1"/>
    <col min="31" max="31" width="19.42578125" style="12" bestFit="1" customWidth="1"/>
    <col min="32" max="32" width="33.140625" style="12" bestFit="1" customWidth="1"/>
    <col min="33" max="33" width="12.7109375" style="8" customWidth="1"/>
    <col min="34" max="34" width="19.42578125" style="12" customWidth="1"/>
    <col min="35" max="35" width="8.7109375" style="12" bestFit="1" customWidth="1"/>
    <col min="36" max="36" width="8.5703125" style="12" customWidth="1"/>
    <col min="37" max="37" width="12.85546875" style="12" bestFit="1" customWidth="1"/>
    <col min="38" max="38" width="12.7109375" style="12" customWidth="1"/>
    <col min="39" max="40" width="23" style="12" bestFit="1" customWidth="1"/>
    <col min="41" max="41" width="18.140625" style="12" customWidth="1"/>
    <col min="42" max="42" width="16.28515625" style="12" customWidth="1"/>
    <col min="43" max="43" width="11.7109375" style="12" customWidth="1"/>
    <col min="44" max="44" width="11.42578125" style="12" customWidth="1"/>
    <col min="45" max="46" width="17.140625" style="12" bestFit="1" customWidth="1"/>
    <col min="47" max="48" width="13.5703125" style="12" bestFit="1" customWidth="1"/>
    <col min="49" max="49" width="13" style="12" bestFit="1" customWidth="1"/>
    <col min="50" max="50" width="17.85546875" style="12" customWidth="1"/>
    <col min="51" max="51" width="18" style="12" bestFit="1" customWidth="1"/>
    <col min="52" max="52" width="13" style="12" bestFit="1" customWidth="1"/>
    <col min="53" max="53" width="14.7109375" style="12" customWidth="1"/>
    <col min="54" max="54" width="10.5703125" style="12" bestFit="1" customWidth="1"/>
    <col min="55" max="55" width="9.140625" style="12" bestFit="1" customWidth="1"/>
    <col min="56" max="56" width="7.7109375" style="12" bestFit="1" customWidth="1"/>
    <col min="57" max="57" width="14" style="12" bestFit="1" customWidth="1"/>
    <col min="58" max="58" width="15" style="12" bestFit="1" customWidth="1"/>
    <col min="59" max="59" width="7.5703125" style="12" bestFit="1" customWidth="1"/>
    <col min="60" max="60" width="22.7109375" style="12" bestFit="1" customWidth="1"/>
    <col min="61" max="61" width="7.42578125" style="12" customWidth="1"/>
    <col min="62" max="62" width="8.5703125" style="12" bestFit="1" customWidth="1"/>
    <col min="63" max="63" width="7.5703125" style="12" bestFit="1" customWidth="1"/>
    <col min="64" max="64" width="9" style="12" bestFit="1" customWidth="1"/>
    <col min="65" max="65" width="6.7109375" style="12" customWidth="1"/>
    <col min="66" max="68" width="7.5703125" style="12" bestFit="1" customWidth="1"/>
    <col min="69" max="69" width="10" style="12" bestFit="1" customWidth="1"/>
    <col min="70" max="70" width="19.85546875" style="12" bestFit="1" customWidth="1"/>
    <col min="71" max="71" width="25.140625" style="12" bestFit="1" customWidth="1"/>
    <col min="72" max="72" width="27.5703125" style="12" bestFit="1" customWidth="1"/>
    <col min="73" max="74" width="15" style="12" bestFit="1" customWidth="1"/>
    <col min="75" max="75" width="16" style="12" bestFit="1" customWidth="1"/>
    <col min="76" max="76" width="17" style="12" bestFit="1" customWidth="1"/>
    <col min="77" max="77" width="12.85546875" style="12" bestFit="1" customWidth="1"/>
    <col min="78" max="78" width="13.28515625" style="12" bestFit="1" customWidth="1"/>
    <col min="79" max="79" width="31.42578125" style="12" bestFit="1" customWidth="1"/>
    <col min="80" max="80" width="13.85546875" style="12" bestFit="1" customWidth="1"/>
    <col min="81" max="81" width="14.5703125" style="12" bestFit="1" customWidth="1"/>
    <col min="82" max="82" width="18.140625" style="12" bestFit="1" customWidth="1"/>
    <col min="83" max="83" width="21.140625" style="12" bestFit="1" customWidth="1"/>
    <col min="84" max="84" width="26.5703125" style="12" bestFit="1" customWidth="1"/>
    <col min="85" max="85" width="18.5703125" style="12" bestFit="1" customWidth="1"/>
    <col min="86" max="86" width="24.140625" style="12" bestFit="1" customWidth="1"/>
    <col min="87" max="87" width="24" style="12" bestFit="1" customWidth="1"/>
    <col min="88" max="88" width="18.5703125" style="12" bestFit="1" customWidth="1"/>
    <col min="89" max="89" width="59.42578125" style="12" customWidth="1"/>
    <col min="90" max="90" width="18.5703125" style="12" bestFit="1" customWidth="1"/>
    <col min="91" max="91" width="25.7109375" style="12" bestFit="1" customWidth="1"/>
    <col min="92" max="92" width="36.7109375" style="12" bestFit="1" customWidth="1"/>
    <col min="93" max="93" width="16.42578125" style="12" bestFit="1" customWidth="1"/>
    <col min="94" max="94" width="16.5703125" style="12" bestFit="1" customWidth="1"/>
    <col min="95" max="95" width="25.7109375" style="12" bestFit="1" customWidth="1"/>
    <col min="96" max="96" width="36.7109375" style="12" bestFit="1" customWidth="1"/>
    <col min="97" max="97" width="18.5703125" style="12" bestFit="1" customWidth="1"/>
    <col min="98" max="98" width="25.7109375" style="12" bestFit="1" customWidth="1"/>
    <col min="99" max="99" width="36" style="12" bestFit="1" customWidth="1"/>
    <col min="100" max="100" width="29.7109375" style="12" customWidth="1"/>
    <col min="101" max="101" width="20.7109375" style="12" bestFit="1" customWidth="1"/>
    <col min="102" max="102" width="21.5703125" style="12" customWidth="1"/>
    <col min="103" max="103" width="23" style="12" bestFit="1" customWidth="1"/>
    <col min="104" max="104" width="11.28515625" style="12" customWidth="1"/>
    <col min="105" max="105" width="25.28515625" style="12" bestFit="1" customWidth="1"/>
    <col min="106" max="106" width="12.7109375" style="12" customWidth="1"/>
    <col min="107" max="107" width="18.5703125" style="12" bestFit="1" customWidth="1"/>
    <col min="108" max="108" width="7.7109375" style="12" bestFit="1" customWidth="1"/>
    <col min="109" max="109" width="36.7109375" style="12" bestFit="1" customWidth="1"/>
    <col min="110" max="110" width="20.42578125" style="12" customWidth="1"/>
    <col min="111" max="111" width="5.85546875" style="12" customWidth="1"/>
    <col min="112" max="112" width="29.42578125" style="12" bestFit="1" customWidth="1"/>
    <col min="113" max="113" width="36.7109375" style="12" bestFit="1" customWidth="1"/>
    <col min="114" max="114" width="18.85546875" style="12" bestFit="1" customWidth="1"/>
    <col min="115" max="115" width="36.7109375" style="12" bestFit="1" customWidth="1"/>
    <col min="116" max="116" width="16.42578125" style="12" bestFit="1" customWidth="1"/>
    <col min="117" max="117" width="31.42578125" style="12" bestFit="1" customWidth="1"/>
    <col min="118" max="118" width="15.140625" style="12" bestFit="1" customWidth="1"/>
    <col min="119" max="119" width="17" style="12" bestFit="1" customWidth="1"/>
    <col min="120" max="120" width="20.5703125" style="12" customWidth="1"/>
    <col min="121" max="121" width="36.42578125" style="12" bestFit="1" customWidth="1"/>
    <col min="122" max="122" width="21.7109375" style="12" bestFit="1" customWidth="1"/>
    <col min="123" max="123" width="26" style="12" customWidth="1"/>
    <col min="124" max="124" width="24.42578125" style="12" bestFit="1" customWidth="1"/>
    <col min="125" max="125" width="28.28515625" style="12" customWidth="1"/>
    <col min="126" max="126" width="28.42578125" style="12" bestFit="1" customWidth="1"/>
    <col min="127" max="127" width="29.5703125" style="12" customWidth="1"/>
    <col min="128" max="128" width="15.7109375" style="12" bestFit="1" customWidth="1"/>
    <col min="129" max="129" width="16.28515625" style="12" bestFit="1" customWidth="1"/>
    <col min="130" max="130" width="15.7109375" style="12" bestFit="1" customWidth="1"/>
    <col min="131" max="131" width="23.5703125" style="12" bestFit="1" customWidth="1"/>
    <col min="132" max="132" width="25.42578125" style="12" bestFit="1" customWidth="1"/>
    <col min="133" max="133" width="26.140625" style="12" bestFit="1" customWidth="1"/>
    <col min="134" max="134" width="27.85546875" style="12" bestFit="1" customWidth="1"/>
    <col min="135" max="135" width="28.140625" style="12" bestFit="1" customWidth="1"/>
    <col min="136" max="136" width="29.42578125" style="12" bestFit="1" customWidth="1"/>
    <col min="137" max="137" width="16.7109375" style="12" bestFit="1" customWidth="1"/>
    <col min="138" max="138" width="17.140625" style="12" bestFit="1" customWidth="1"/>
    <col min="139" max="139" width="16.7109375" style="12" bestFit="1" customWidth="1"/>
    <col min="140" max="140" width="14.28515625" style="12" bestFit="1" customWidth="1"/>
    <col min="141" max="141" width="15.7109375" style="12" bestFit="1" customWidth="1"/>
    <col min="142" max="142" width="14.28515625" style="12" bestFit="1" customWidth="1"/>
    <col min="143" max="143" width="25.140625" style="12" bestFit="1" customWidth="1"/>
    <col min="144" max="144" width="26.7109375" style="12" bestFit="1" customWidth="1"/>
    <col min="145" max="145" width="28.42578125" style="12" bestFit="1" customWidth="1"/>
    <col min="146" max="146" width="31.42578125" style="12" bestFit="1" customWidth="1"/>
    <col min="147" max="147" width="15.28515625" style="12" bestFit="1" customWidth="1"/>
    <col min="148" max="148" width="16.28515625" style="12" bestFit="1" customWidth="1"/>
    <col min="149" max="150" width="26.140625" style="12" bestFit="1" customWidth="1"/>
    <col min="151" max="151" width="28.42578125" style="12" bestFit="1" customWidth="1"/>
    <col min="152" max="152" width="30.42578125" style="12" bestFit="1" customWidth="1"/>
    <col min="153" max="154" width="16.85546875" style="12" bestFit="1" customWidth="1"/>
    <col min="155" max="155" width="15.140625" style="12" bestFit="1" customWidth="1"/>
    <col min="156" max="156" width="15" style="12" customWidth="1"/>
    <col min="157" max="157" width="18.140625" style="12" bestFit="1" customWidth="1"/>
    <col min="158" max="158" width="21.7109375" style="12" bestFit="1" customWidth="1"/>
    <col min="159" max="159" width="21.5703125" style="12" customWidth="1"/>
    <col min="160" max="160" width="14.7109375" style="12" bestFit="1" customWidth="1"/>
    <col min="161" max="162" width="16.28515625" style="12" bestFit="1" customWidth="1"/>
    <col min="163" max="163" width="15.7109375" style="12" bestFit="1" customWidth="1"/>
    <col min="164" max="164" width="20.42578125" style="12" bestFit="1" customWidth="1"/>
    <col min="165" max="165" width="22.42578125" style="12" customWidth="1"/>
    <col min="166" max="166" width="22.85546875" style="12" bestFit="1" customWidth="1"/>
    <col min="167" max="167" width="15.28515625" style="12" customWidth="1"/>
    <col min="168" max="168" width="20" style="12" bestFit="1" customWidth="1"/>
    <col min="169" max="169" width="21.7109375" style="12" bestFit="1" customWidth="1"/>
    <col min="170" max="170" width="18.42578125" style="12" bestFit="1" customWidth="1"/>
    <col min="171" max="171" width="14.42578125" style="12" bestFit="1" customWidth="1"/>
    <col min="172" max="172" width="18.42578125" style="12" bestFit="1" customWidth="1"/>
    <col min="173" max="173" width="26.28515625" style="12" bestFit="1" customWidth="1"/>
    <col min="174" max="174" width="14.42578125" style="12" bestFit="1" customWidth="1"/>
    <col min="175" max="175" width="14.28515625" style="12" customWidth="1"/>
    <col min="176" max="176" width="31.140625" style="12" bestFit="1" customWidth="1"/>
    <col min="177" max="177" width="32.5703125" style="12" bestFit="1" customWidth="1"/>
    <col min="178" max="178" width="32.42578125" style="12" bestFit="1" customWidth="1"/>
    <col min="179" max="179" width="31.5703125" style="12" bestFit="1" customWidth="1"/>
    <col min="180" max="180" width="30.5703125" style="12" customWidth="1"/>
    <col min="181" max="181" width="31.5703125" style="12" bestFit="1" customWidth="1"/>
    <col min="182" max="183" width="32.42578125" style="12" bestFit="1" customWidth="1"/>
    <col min="184" max="184" width="30.5703125" style="12" bestFit="1" customWidth="1"/>
    <col min="185" max="185" width="32.42578125" style="12" bestFit="1" customWidth="1"/>
    <col min="186" max="186" width="31.5703125" style="12" bestFit="1" customWidth="1"/>
    <col min="187" max="187" width="32.85546875" style="12" bestFit="1" customWidth="1"/>
    <col min="188" max="188" width="31" style="12" bestFit="1" customWidth="1"/>
    <col min="189" max="190" width="31.5703125" style="12" bestFit="1" customWidth="1"/>
    <col min="191" max="191" width="37.5703125" style="12" customWidth="1"/>
    <col min="192" max="192" width="41.140625" style="12" customWidth="1"/>
    <col min="193" max="195" width="36.5703125" style="12" bestFit="1" customWidth="1"/>
    <col min="196" max="196" width="10.28515625" style="12" bestFit="1" customWidth="1"/>
    <col min="197" max="197" width="9.7109375" style="12" bestFit="1" customWidth="1"/>
    <col min="198" max="198" width="15.28515625" style="12" bestFit="1" customWidth="1"/>
    <col min="199" max="199" width="19.5703125" style="12" bestFit="1" customWidth="1"/>
    <col min="200" max="200" width="18.5703125" style="12" bestFit="1" customWidth="1"/>
    <col min="201" max="201" width="16" style="12" customWidth="1"/>
    <col min="202" max="202" width="22.42578125" style="12" bestFit="1" customWidth="1"/>
    <col min="203" max="203" width="13.7109375" style="12" bestFit="1" customWidth="1"/>
    <col min="204" max="204" width="16.28515625" style="12" bestFit="1" customWidth="1"/>
    <col min="205" max="205" width="17.42578125" style="12" bestFit="1" customWidth="1"/>
    <col min="206" max="206" width="17.85546875" style="12" bestFit="1" customWidth="1"/>
    <col min="207" max="208" width="36.7109375" style="12" bestFit="1" customWidth="1"/>
    <col min="209" max="209" width="15.28515625" style="12" bestFit="1" customWidth="1"/>
    <col min="210" max="210" width="36.42578125" style="12" bestFit="1" customWidth="1"/>
    <col min="211" max="211" width="36.7109375" style="12" bestFit="1" customWidth="1"/>
    <col min="212" max="212" width="36.5703125" style="12" bestFit="1" customWidth="1"/>
    <col min="213" max="213" width="9.85546875" style="12" bestFit="1" customWidth="1"/>
    <col min="214" max="214" width="10.7109375" style="12" customWidth="1"/>
    <col min="215" max="215" width="11" style="12" customWidth="1"/>
    <col min="216" max="216" width="7.42578125" style="12" customWidth="1"/>
    <col min="217" max="217" width="35.140625" style="12" bestFit="1" customWidth="1"/>
    <col min="218" max="218" width="15.42578125" style="12" bestFit="1" customWidth="1"/>
    <col min="219" max="219" width="36.7109375" style="12" bestFit="1" customWidth="1"/>
    <col min="220" max="220" width="39" style="12" customWidth="1"/>
    <col min="221" max="221" width="36.7109375" style="12" bestFit="1" customWidth="1"/>
    <col min="222" max="222" width="15.42578125" style="12" bestFit="1" customWidth="1"/>
    <col min="223" max="223" width="36.7109375" style="12" bestFit="1" customWidth="1"/>
    <col min="224" max="224" width="16" style="12" bestFit="1" customWidth="1"/>
    <col min="225" max="225" width="36.7109375" style="12" bestFit="1" customWidth="1"/>
    <col min="226" max="226" width="22.7109375" style="12" customWidth="1"/>
    <col min="227" max="227" width="27.42578125" style="12" customWidth="1"/>
    <col min="228" max="233" width="8.5703125" style="12" bestFit="1" customWidth="1"/>
    <col min="234" max="234" width="23.42578125" style="12" bestFit="1" customWidth="1"/>
    <col min="235" max="235" width="35.42578125" style="12" bestFit="1" customWidth="1"/>
    <col min="236" max="236" width="18.42578125" style="12" customWidth="1"/>
    <col min="237" max="237" width="20" style="12" bestFit="1" customWidth="1"/>
    <col min="238" max="238" width="14.7109375" style="12" bestFit="1" customWidth="1"/>
    <col min="239" max="239" width="20.42578125" style="12" bestFit="1" customWidth="1"/>
    <col min="240" max="240" width="15.5703125" style="12" bestFit="1" customWidth="1"/>
    <col min="241" max="241" width="21.5703125" style="12" bestFit="1" customWidth="1"/>
    <col min="242" max="242" width="77.85546875" style="12" bestFit="1" customWidth="1"/>
    <col min="243" max="243" width="84" style="12" customWidth="1"/>
    <col min="244" max="244" width="10.140625" style="12" bestFit="1" customWidth="1"/>
    <col min="245" max="245" width="12.28515625" style="12" bestFit="1" customWidth="1"/>
    <col min="246" max="246" width="10.85546875" style="12" bestFit="1" customWidth="1"/>
    <col min="247" max="247" width="12.140625" style="12" bestFit="1" customWidth="1"/>
    <col min="248" max="248" width="9.85546875" style="12" bestFit="1" customWidth="1"/>
    <col min="249" max="249" width="10.42578125" style="12" bestFit="1" customWidth="1"/>
    <col min="250" max="250" width="8.85546875" style="12" bestFit="1" customWidth="1"/>
    <col min="251" max="251" width="21.140625" style="12" bestFit="1" customWidth="1"/>
    <col min="252" max="252" width="21.85546875" style="12" bestFit="1" customWidth="1"/>
    <col min="253" max="253" width="14.42578125" style="12" bestFit="1" customWidth="1"/>
    <col min="254" max="254" width="20.140625" style="12" bestFit="1" customWidth="1"/>
    <col min="255" max="255" width="23.85546875" style="12" bestFit="1" customWidth="1"/>
    <col min="256" max="256" width="16.42578125" style="12" bestFit="1" customWidth="1"/>
    <col min="257" max="257" width="17.7109375" style="12" bestFit="1" customWidth="1"/>
    <col min="258" max="258" width="14.42578125" style="12" bestFit="1" customWidth="1"/>
    <col min="259" max="259" width="13.42578125" style="12" bestFit="1" customWidth="1"/>
    <col min="260" max="260" width="12.28515625" style="12" bestFit="1" customWidth="1"/>
    <col min="261" max="261" width="11.5703125" style="12" customWidth="1"/>
    <col min="262" max="262" width="10.85546875" style="12" bestFit="1" customWidth="1"/>
    <col min="263" max="263" width="9.85546875" style="12" bestFit="1" customWidth="1"/>
    <col min="264" max="264" width="10.42578125" style="12" bestFit="1" customWidth="1"/>
    <col min="265" max="265" width="10" style="12" bestFit="1" customWidth="1"/>
    <col min="266" max="266" width="19" style="12" bestFit="1" customWidth="1"/>
    <col min="267" max="267" width="18.7109375" style="12" customWidth="1"/>
    <col min="268" max="268" width="14.42578125" style="12" bestFit="1" customWidth="1"/>
    <col min="269" max="269" width="18.85546875" style="12" bestFit="1" customWidth="1"/>
    <col min="270" max="270" width="23.85546875" style="12" bestFit="1" customWidth="1"/>
    <col min="271" max="271" width="20" style="12" bestFit="1" customWidth="1"/>
    <col min="272" max="272" width="18.7109375" style="12" bestFit="1" customWidth="1"/>
    <col min="273" max="273" width="14.42578125" style="12" bestFit="1" customWidth="1"/>
    <col min="274" max="274" width="31.140625" style="12" customWidth="1"/>
    <col min="275" max="275" width="22.85546875" style="12" customWidth="1"/>
    <col min="276" max="276" width="17.5703125" style="18" customWidth="1"/>
    <col min="277" max="277" width="17.7109375" style="18" customWidth="1"/>
    <col min="278" max="278" width="14.140625" style="18" bestFit="1" customWidth="1"/>
    <col min="279" max="279" width="18.140625" style="12" customWidth="1"/>
    <col min="280" max="280" width="17.28515625" style="12" bestFit="1" customWidth="1"/>
    <col min="281" max="281" width="17.42578125" style="12" bestFit="1" customWidth="1"/>
    <col min="282" max="282" width="15.5703125" style="12" bestFit="1" customWidth="1"/>
    <col min="283" max="283" width="13" style="12" customWidth="1"/>
    <col min="284" max="284" width="36.7109375" style="12" bestFit="1" customWidth="1"/>
    <col min="285" max="285" width="41.85546875" style="12" customWidth="1"/>
    <col min="286" max="286" width="36.7109375" style="12" bestFit="1" customWidth="1"/>
    <col min="287" max="287" width="20" style="12" customWidth="1"/>
    <col min="288" max="288" width="24" style="12" bestFit="1" customWidth="1"/>
    <col min="289" max="16384" width="36.5703125" style="12"/>
  </cols>
  <sheetData>
    <row r="1" spans="1:288" s="1" customFormat="1" x14ac:dyDescent="0.25">
      <c r="A1" s="56" t="s">
        <v>514</v>
      </c>
      <c r="B1" s="58" t="s">
        <v>0</v>
      </c>
      <c r="C1" s="58" t="s">
        <v>1</v>
      </c>
      <c r="D1" s="60"/>
      <c r="E1" s="60"/>
      <c r="F1" s="60"/>
      <c r="G1" s="60"/>
      <c r="H1" s="60"/>
      <c r="I1" s="60"/>
      <c r="J1" s="60"/>
      <c r="K1" s="60"/>
      <c r="L1" s="60"/>
      <c r="M1" s="60"/>
      <c r="N1" s="60"/>
      <c r="O1" s="60"/>
      <c r="P1" s="61"/>
      <c r="Q1" s="60"/>
      <c r="R1" s="60"/>
      <c r="S1" s="60"/>
      <c r="T1" s="60"/>
      <c r="U1" s="60"/>
      <c r="V1" s="60"/>
      <c r="W1" s="60"/>
      <c r="X1" s="60"/>
      <c r="Y1" s="60"/>
      <c r="Z1" s="60"/>
      <c r="AA1" s="60"/>
      <c r="AB1" s="60"/>
      <c r="AC1" s="60"/>
      <c r="AD1" s="60"/>
      <c r="AE1" s="60"/>
      <c r="AF1" s="60"/>
      <c r="AG1" s="47"/>
      <c r="AH1" s="58" t="s">
        <v>205</v>
      </c>
      <c r="AI1" s="60"/>
      <c r="AJ1" s="60"/>
      <c r="AK1" s="60"/>
      <c r="AL1" s="63"/>
      <c r="AM1" s="58" t="s">
        <v>34</v>
      </c>
      <c r="AN1" s="62"/>
      <c r="AO1" s="62"/>
      <c r="AP1" s="62"/>
      <c r="AQ1" s="62"/>
      <c r="AR1" s="62"/>
      <c r="AS1" s="62"/>
      <c r="AT1" s="62"/>
      <c r="AU1" s="63"/>
      <c r="AV1" s="63"/>
      <c r="AW1" s="58" t="s">
        <v>41</v>
      </c>
      <c r="AX1" s="62"/>
      <c r="AY1" s="62"/>
      <c r="AZ1" s="62"/>
      <c r="BA1" s="63"/>
      <c r="BB1" s="58" t="s">
        <v>46</v>
      </c>
      <c r="BC1" s="62"/>
      <c r="BD1" s="62"/>
      <c r="BE1" s="62"/>
      <c r="BF1" s="62"/>
      <c r="BG1" s="62"/>
      <c r="BH1" s="62"/>
      <c r="BI1" s="58" t="s">
        <v>54</v>
      </c>
      <c r="BJ1" s="62"/>
      <c r="BK1" s="62"/>
      <c r="BL1" s="58" t="s">
        <v>58</v>
      </c>
      <c r="BM1" s="62"/>
      <c r="BN1" s="62"/>
      <c r="BO1" s="62"/>
      <c r="BP1" s="62"/>
      <c r="BQ1" s="62"/>
      <c r="BR1" s="58" t="s">
        <v>65</v>
      </c>
      <c r="BS1" s="62"/>
      <c r="BT1" s="62"/>
      <c r="BU1" s="62"/>
      <c r="BV1" s="62"/>
      <c r="BW1" s="62"/>
      <c r="BX1" s="62"/>
      <c r="BY1" s="62"/>
      <c r="BZ1" s="62"/>
      <c r="CA1" s="62"/>
      <c r="CB1" s="62"/>
      <c r="CC1" s="62"/>
      <c r="CD1" s="62"/>
      <c r="CE1" s="58" t="s">
        <v>67</v>
      </c>
      <c r="CF1" s="62"/>
      <c r="CG1" s="62"/>
      <c r="CH1" s="62"/>
      <c r="CI1" s="62"/>
      <c r="CJ1" s="62"/>
      <c r="CK1" s="62"/>
      <c r="CL1" s="62"/>
      <c r="CM1" s="62"/>
      <c r="CN1" s="62"/>
      <c r="CO1" s="62"/>
      <c r="CP1" s="58" t="s">
        <v>78</v>
      </c>
      <c r="CQ1" s="62"/>
      <c r="CR1" s="62"/>
      <c r="CS1" s="58" t="s">
        <v>80</v>
      </c>
      <c r="CT1" s="62"/>
      <c r="CU1" s="62"/>
      <c r="CV1" s="58" t="s">
        <v>81</v>
      </c>
      <c r="CW1" s="62"/>
      <c r="CX1" s="62"/>
      <c r="CY1" s="60"/>
      <c r="CZ1" s="64"/>
      <c r="DA1" s="64"/>
      <c r="DB1" s="64"/>
      <c r="DC1" s="58" t="s">
        <v>85</v>
      </c>
      <c r="DD1" s="62"/>
      <c r="DE1" s="62"/>
      <c r="DF1" s="62"/>
      <c r="DG1" s="62"/>
      <c r="DH1" s="62"/>
      <c r="DI1" s="62"/>
      <c r="DJ1" s="58" t="s">
        <v>89</v>
      </c>
      <c r="DK1" s="62"/>
      <c r="DL1" s="62"/>
      <c r="DM1" s="62"/>
      <c r="DN1" s="62"/>
      <c r="DO1" s="58" t="s">
        <v>94</v>
      </c>
      <c r="DP1" s="62"/>
      <c r="DQ1" s="62"/>
      <c r="DR1" s="58" t="s">
        <v>98</v>
      </c>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3"/>
      <c r="FT1" s="58" t="s">
        <v>134</v>
      </c>
      <c r="FU1" s="62"/>
      <c r="FV1" s="62"/>
      <c r="FW1" s="62"/>
      <c r="FX1" s="62"/>
      <c r="FY1" s="62"/>
      <c r="FZ1" s="62"/>
      <c r="GA1" s="62"/>
      <c r="GB1" s="62"/>
      <c r="GC1" s="62"/>
      <c r="GD1" s="62"/>
      <c r="GE1" s="62"/>
      <c r="GF1" s="62"/>
      <c r="GG1" s="62"/>
      <c r="GH1" s="62"/>
      <c r="GI1" s="62"/>
      <c r="GJ1" s="62"/>
      <c r="GK1" s="62"/>
      <c r="GL1" s="62"/>
      <c r="GM1" s="62"/>
      <c r="GN1" s="58" t="s">
        <v>155</v>
      </c>
      <c r="GO1" s="62"/>
      <c r="GP1" s="62"/>
      <c r="GQ1" s="62"/>
      <c r="GR1" s="62"/>
      <c r="GS1" s="62"/>
      <c r="GT1" s="62"/>
      <c r="GU1" s="58" t="s">
        <v>163</v>
      </c>
      <c r="GV1" s="62"/>
      <c r="GW1" s="62"/>
      <c r="GX1" s="58" t="s">
        <v>167</v>
      </c>
      <c r="GY1" s="62"/>
      <c r="GZ1" s="62"/>
      <c r="HA1" s="62"/>
      <c r="HB1" s="62"/>
      <c r="HC1" s="62"/>
      <c r="HD1" s="62"/>
      <c r="HE1" s="58" t="s">
        <v>172</v>
      </c>
      <c r="HF1" s="62"/>
      <c r="HG1" s="62"/>
      <c r="HH1" s="62"/>
      <c r="HI1" s="62"/>
      <c r="HJ1" s="58" t="s">
        <v>174</v>
      </c>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58" t="s">
        <v>189</v>
      </c>
      <c r="IK1" s="62"/>
      <c r="IL1" s="62"/>
      <c r="IM1" s="62"/>
      <c r="IN1" s="62"/>
      <c r="IO1" s="62"/>
      <c r="IP1" s="62"/>
      <c r="IQ1" s="62"/>
      <c r="IR1" s="62"/>
      <c r="IS1" s="62"/>
      <c r="IT1" s="62"/>
      <c r="IU1" s="62"/>
      <c r="IV1" s="62"/>
      <c r="IW1" s="62"/>
      <c r="IX1" s="62"/>
      <c r="IY1" s="71" t="s">
        <v>507</v>
      </c>
      <c r="IZ1" s="72"/>
      <c r="JA1" s="72"/>
      <c r="JB1" s="72"/>
      <c r="JC1" s="72"/>
      <c r="JD1" s="72"/>
      <c r="JE1" s="72"/>
      <c r="JF1" s="72"/>
      <c r="JG1" s="72"/>
      <c r="JH1" s="72"/>
      <c r="JI1" s="72"/>
      <c r="JJ1" s="72"/>
      <c r="JK1" s="72"/>
      <c r="JL1" s="72"/>
      <c r="JM1" s="72"/>
      <c r="JN1" s="29"/>
      <c r="JO1" s="34"/>
      <c r="JP1" s="68" t="s">
        <v>584</v>
      </c>
      <c r="JQ1" s="69"/>
      <c r="JR1" s="70"/>
      <c r="JS1" s="45" t="s">
        <v>589</v>
      </c>
      <c r="JT1" s="65" t="s">
        <v>585</v>
      </c>
      <c r="JU1" s="66"/>
      <c r="JV1" s="67"/>
      <c r="JW1" s="45" t="s">
        <v>590</v>
      </c>
      <c r="JX1" s="45" t="s">
        <v>586</v>
      </c>
      <c r="JY1" s="45" t="s">
        <v>587</v>
      </c>
      <c r="JZ1" s="45" t="s">
        <v>588</v>
      </c>
      <c r="KA1" s="65" t="s">
        <v>591</v>
      </c>
      <c r="KB1" s="67"/>
    </row>
    <row r="2" spans="1:288" ht="306" x14ac:dyDescent="0.25">
      <c r="A2" s="57"/>
      <c r="B2" s="59"/>
      <c r="C2" s="11" t="s">
        <v>2</v>
      </c>
      <c r="D2" s="11" t="s">
        <v>3</v>
      </c>
      <c r="E2" s="9" t="s">
        <v>206</v>
      </c>
      <c r="F2" s="11" t="s">
        <v>4</v>
      </c>
      <c r="G2" s="11" t="s">
        <v>5</v>
      </c>
      <c r="H2" s="11" t="s">
        <v>6</v>
      </c>
      <c r="I2" s="11" t="s">
        <v>7</v>
      </c>
      <c r="J2" s="11" t="s">
        <v>8</v>
      </c>
      <c r="K2" s="11" t="s">
        <v>9</v>
      </c>
      <c r="L2" s="11" t="s">
        <v>10</v>
      </c>
      <c r="M2" s="11" t="s">
        <v>11</v>
      </c>
      <c r="N2" s="11" t="s">
        <v>12</v>
      </c>
      <c r="O2" s="11" t="s">
        <v>13</v>
      </c>
      <c r="P2" s="19" t="s">
        <v>14</v>
      </c>
      <c r="Q2" s="11" t="s">
        <v>15</v>
      </c>
      <c r="R2" s="11" t="s">
        <v>16</v>
      </c>
      <c r="S2" s="11" t="s">
        <v>17</v>
      </c>
      <c r="T2" s="11" t="s">
        <v>18</v>
      </c>
      <c r="U2" s="11" t="s">
        <v>19</v>
      </c>
      <c r="V2" s="11" t="s">
        <v>20</v>
      </c>
      <c r="W2" s="11" t="s">
        <v>21</v>
      </c>
      <c r="X2" s="11" t="s">
        <v>22</v>
      </c>
      <c r="Y2" s="11" t="s">
        <v>23</v>
      </c>
      <c r="Z2" s="11" t="s">
        <v>24</v>
      </c>
      <c r="AA2" s="11" t="s">
        <v>25</v>
      </c>
      <c r="AB2" s="11" t="s">
        <v>26</v>
      </c>
      <c r="AC2" s="11" t="s">
        <v>27</v>
      </c>
      <c r="AD2" s="11" t="s">
        <v>28</v>
      </c>
      <c r="AE2" s="11" t="s">
        <v>29</v>
      </c>
      <c r="AF2" s="11" t="s">
        <v>30</v>
      </c>
      <c r="AG2" s="13" t="s">
        <v>547</v>
      </c>
      <c r="AH2" s="11" t="s">
        <v>31</v>
      </c>
      <c r="AI2" s="11" t="s">
        <v>32</v>
      </c>
      <c r="AJ2" s="13" t="s">
        <v>518</v>
      </c>
      <c r="AK2" s="11" t="s">
        <v>33</v>
      </c>
      <c r="AL2" s="13" t="s">
        <v>519</v>
      </c>
      <c r="AM2" s="11" t="s">
        <v>35</v>
      </c>
      <c r="AN2" s="11" t="s">
        <v>36</v>
      </c>
      <c r="AO2" s="11" t="s">
        <v>37</v>
      </c>
      <c r="AP2" s="11" t="s">
        <v>38</v>
      </c>
      <c r="AQ2" s="13" t="s">
        <v>520</v>
      </c>
      <c r="AR2" s="13" t="s">
        <v>521</v>
      </c>
      <c r="AS2" s="11" t="s">
        <v>39</v>
      </c>
      <c r="AT2" s="11" t="s">
        <v>40</v>
      </c>
      <c r="AU2" s="13" t="s">
        <v>522</v>
      </c>
      <c r="AV2" s="13" t="s">
        <v>523</v>
      </c>
      <c r="AW2" s="11" t="s">
        <v>42</v>
      </c>
      <c r="AX2" s="11" t="s">
        <v>43</v>
      </c>
      <c r="AY2" s="11" t="s">
        <v>44</v>
      </c>
      <c r="AZ2" s="11" t="s">
        <v>45</v>
      </c>
      <c r="BA2" s="13" t="s">
        <v>524</v>
      </c>
      <c r="BB2" s="11" t="s">
        <v>47</v>
      </c>
      <c r="BC2" s="11" t="s">
        <v>48</v>
      </c>
      <c r="BD2" s="11" t="s">
        <v>49</v>
      </c>
      <c r="BE2" s="11" t="s">
        <v>50</v>
      </c>
      <c r="BF2" s="11" t="s">
        <v>51</v>
      </c>
      <c r="BG2" s="11" t="s">
        <v>52</v>
      </c>
      <c r="BH2" s="11" t="s">
        <v>53</v>
      </c>
      <c r="BI2" s="11" t="s">
        <v>55</v>
      </c>
      <c r="BJ2" s="11" t="s">
        <v>56</v>
      </c>
      <c r="BK2" s="11" t="s">
        <v>57</v>
      </c>
      <c r="BL2" s="11" t="s">
        <v>59</v>
      </c>
      <c r="BM2" s="11" t="s">
        <v>60</v>
      </c>
      <c r="BN2" s="11" t="s">
        <v>61</v>
      </c>
      <c r="BO2" s="11" t="s">
        <v>62</v>
      </c>
      <c r="BP2" s="11" t="s">
        <v>63</v>
      </c>
      <c r="BQ2" s="11" t="s">
        <v>64</v>
      </c>
      <c r="BR2" s="11" t="s">
        <v>550</v>
      </c>
      <c r="BS2" s="11" t="s">
        <v>551</v>
      </c>
      <c r="BT2" s="11" t="s">
        <v>558</v>
      </c>
      <c r="BU2" s="11" t="s">
        <v>552</v>
      </c>
      <c r="BV2" s="11" t="s">
        <v>553</v>
      </c>
      <c r="BW2" s="11" t="s">
        <v>554</v>
      </c>
      <c r="BX2" s="11" t="s">
        <v>555</v>
      </c>
      <c r="BY2" s="11" t="s">
        <v>556</v>
      </c>
      <c r="BZ2" s="11" t="s">
        <v>557</v>
      </c>
      <c r="CA2" s="11" t="s">
        <v>66</v>
      </c>
      <c r="CB2" s="11" t="s">
        <v>559</v>
      </c>
      <c r="CC2" s="11" t="s">
        <v>560</v>
      </c>
      <c r="CD2" s="11" t="s">
        <v>561</v>
      </c>
      <c r="CE2" s="11" t="s">
        <v>68</v>
      </c>
      <c r="CF2" s="11" t="s">
        <v>69</v>
      </c>
      <c r="CG2" s="11" t="s">
        <v>70</v>
      </c>
      <c r="CH2" s="11" t="s">
        <v>71</v>
      </c>
      <c r="CI2" s="11" t="s">
        <v>72</v>
      </c>
      <c r="CJ2" s="11" t="s">
        <v>73</v>
      </c>
      <c r="CK2" s="11" t="s">
        <v>74</v>
      </c>
      <c r="CL2" s="11" t="s">
        <v>75</v>
      </c>
      <c r="CM2" s="11" t="s">
        <v>76</v>
      </c>
      <c r="CN2" s="11" t="s">
        <v>74</v>
      </c>
      <c r="CO2" s="11" t="s">
        <v>77</v>
      </c>
      <c r="CP2" s="11" t="s">
        <v>79</v>
      </c>
      <c r="CQ2" s="11" t="s">
        <v>76</v>
      </c>
      <c r="CR2" s="11" t="s">
        <v>74</v>
      </c>
      <c r="CS2" s="11" t="s">
        <v>79</v>
      </c>
      <c r="CT2" s="11" t="s">
        <v>76</v>
      </c>
      <c r="CU2" s="11" t="s">
        <v>74</v>
      </c>
      <c r="CV2" s="11" t="s">
        <v>82</v>
      </c>
      <c r="CW2" s="11" t="s">
        <v>83</v>
      </c>
      <c r="CX2" s="11" t="s">
        <v>84</v>
      </c>
      <c r="CY2" s="13" t="s">
        <v>525</v>
      </c>
      <c r="CZ2" s="13" t="s">
        <v>526</v>
      </c>
      <c r="DA2" s="13" t="s">
        <v>545</v>
      </c>
      <c r="DB2" s="13" t="s">
        <v>527</v>
      </c>
      <c r="DC2" s="11" t="s">
        <v>562</v>
      </c>
      <c r="DD2" s="11" t="s">
        <v>86</v>
      </c>
      <c r="DE2" s="11" t="s">
        <v>87</v>
      </c>
      <c r="DF2" s="11" t="s">
        <v>563</v>
      </c>
      <c r="DG2" s="11" t="s">
        <v>86</v>
      </c>
      <c r="DH2" s="11" t="s">
        <v>87</v>
      </c>
      <c r="DI2" s="11" t="s">
        <v>88</v>
      </c>
      <c r="DJ2" s="11" t="s">
        <v>90</v>
      </c>
      <c r="DK2" s="11" t="s">
        <v>91</v>
      </c>
      <c r="DL2" s="11" t="s">
        <v>92</v>
      </c>
      <c r="DM2" s="11" t="s">
        <v>93</v>
      </c>
      <c r="DN2" s="11" t="s">
        <v>564</v>
      </c>
      <c r="DO2" s="11" t="s">
        <v>95</v>
      </c>
      <c r="DP2" s="11" t="s">
        <v>96</v>
      </c>
      <c r="DQ2" s="11" t="s">
        <v>97</v>
      </c>
      <c r="DR2" s="11" t="s">
        <v>565</v>
      </c>
      <c r="DS2" s="11" t="s">
        <v>99</v>
      </c>
      <c r="DT2" s="11" t="s">
        <v>100</v>
      </c>
      <c r="DU2" s="11" t="s">
        <v>101</v>
      </c>
      <c r="DV2" s="11" t="s">
        <v>102</v>
      </c>
      <c r="DW2" s="11" t="s">
        <v>103</v>
      </c>
      <c r="DX2" s="13" t="s">
        <v>531</v>
      </c>
      <c r="DY2" s="13" t="s">
        <v>532</v>
      </c>
      <c r="DZ2" s="13" t="s">
        <v>533</v>
      </c>
      <c r="EA2" s="11" t="s">
        <v>566</v>
      </c>
      <c r="EB2" s="11" t="s">
        <v>104</v>
      </c>
      <c r="EC2" s="11" t="s">
        <v>105</v>
      </c>
      <c r="ED2" s="11" t="s">
        <v>106</v>
      </c>
      <c r="EE2" s="11" t="s">
        <v>107</v>
      </c>
      <c r="EF2" s="11" t="s">
        <v>108</v>
      </c>
      <c r="EG2" s="13" t="s">
        <v>534</v>
      </c>
      <c r="EH2" s="13" t="s">
        <v>535</v>
      </c>
      <c r="EI2" s="13" t="s">
        <v>536</v>
      </c>
      <c r="EJ2" s="13" t="s">
        <v>530</v>
      </c>
      <c r="EK2" s="13" t="s">
        <v>528</v>
      </c>
      <c r="EL2" s="13" t="s">
        <v>529</v>
      </c>
      <c r="EM2" s="11" t="s">
        <v>109</v>
      </c>
      <c r="EN2" s="11" t="s">
        <v>110</v>
      </c>
      <c r="EO2" s="11" t="s">
        <v>111</v>
      </c>
      <c r="EP2" s="11" t="s">
        <v>112</v>
      </c>
      <c r="EQ2" s="13" t="s">
        <v>537</v>
      </c>
      <c r="ER2" s="13" t="s">
        <v>538</v>
      </c>
      <c r="ES2" s="11" t="s">
        <v>113</v>
      </c>
      <c r="ET2" s="11" t="s">
        <v>114</v>
      </c>
      <c r="EU2" s="11" t="s">
        <v>115</v>
      </c>
      <c r="EV2" s="11" t="s">
        <v>116</v>
      </c>
      <c r="EW2" s="13" t="s">
        <v>539</v>
      </c>
      <c r="EX2" s="13" t="s">
        <v>540</v>
      </c>
      <c r="EY2" s="13" t="s">
        <v>541</v>
      </c>
      <c r="EZ2" s="13" t="s">
        <v>542</v>
      </c>
      <c r="FA2" s="11" t="s">
        <v>117</v>
      </c>
      <c r="FB2" s="11" t="s">
        <v>118</v>
      </c>
      <c r="FC2" s="13" t="s">
        <v>543</v>
      </c>
      <c r="FD2" s="11" t="s">
        <v>119</v>
      </c>
      <c r="FE2" s="11" t="s">
        <v>120</v>
      </c>
      <c r="FF2" s="11" t="s">
        <v>121</v>
      </c>
      <c r="FG2" s="11" t="s">
        <v>122</v>
      </c>
      <c r="FH2" s="11" t="s">
        <v>123</v>
      </c>
      <c r="FI2" s="11" t="s">
        <v>124</v>
      </c>
      <c r="FJ2" s="11" t="s">
        <v>125</v>
      </c>
      <c r="FK2" s="11" t="s">
        <v>126</v>
      </c>
      <c r="FL2" s="11" t="s">
        <v>127</v>
      </c>
      <c r="FM2" s="11" t="s">
        <v>128</v>
      </c>
      <c r="FN2" s="11" t="s">
        <v>129</v>
      </c>
      <c r="FO2" s="11" t="s">
        <v>130</v>
      </c>
      <c r="FP2" s="11" t="s">
        <v>131</v>
      </c>
      <c r="FQ2" s="11" t="s">
        <v>132</v>
      </c>
      <c r="FR2" s="11" t="s">
        <v>133</v>
      </c>
      <c r="FS2" s="13" t="s">
        <v>544</v>
      </c>
      <c r="FT2" s="11" t="s">
        <v>135</v>
      </c>
      <c r="FU2" s="11" t="s">
        <v>136</v>
      </c>
      <c r="FV2" s="11" t="s">
        <v>137</v>
      </c>
      <c r="FW2" s="11" t="s">
        <v>138</v>
      </c>
      <c r="FX2" s="11" t="s">
        <v>139</v>
      </c>
      <c r="FY2" s="11" t="s">
        <v>140</v>
      </c>
      <c r="FZ2" s="11" t="s">
        <v>141</v>
      </c>
      <c r="GA2" s="11" t="s">
        <v>142</v>
      </c>
      <c r="GB2" s="11" t="s">
        <v>143</v>
      </c>
      <c r="GC2" s="11" t="s">
        <v>144</v>
      </c>
      <c r="GD2" s="11" t="s">
        <v>145</v>
      </c>
      <c r="GE2" s="11" t="s">
        <v>146</v>
      </c>
      <c r="GF2" s="11" t="s">
        <v>147</v>
      </c>
      <c r="GG2" s="11" t="s">
        <v>148</v>
      </c>
      <c r="GH2" s="11" t="s">
        <v>149</v>
      </c>
      <c r="GI2" s="11" t="s">
        <v>150</v>
      </c>
      <c r="GJ2" s="11" t="s">
        <v>151</v>
      </c>
      <c r="GK2" s="11" t="s">
        <v>152</v>
      </c>
      <c r="GL2" s="11" t="s">
        <v>153</v>
      </c>
      <c r="GM2" s="11" t="s">
        <v>154</v>
      </c>
      <c r="GN2" s="11" t="s">
        <v>156</v>
      </c>
      <c r="GO2" s="11" t="s">
        <v>157</v>
      </c>
      <c r="GP2" s="11" t="s">
        <v>158</v>
      </c>
      <c r="GQ2" s="11" t="s">
        <v>159</v>
      </c>
      <c r="GR2" s="11" t="s">
        <v>160</v>
      </c>
      <c r="GS2" s="11" t="s">
        <v>161</v>
      </c>
      <c r="GT2" s="11" t="s">
        <v>162</v>
      </c>
      <c r="GU2" s="11" t="s">
        <v>164</v>
      </c>
      <c r="GV2" s="11" t="s">
        <v>165</v>
      </c>
      <c r="GW2" s="11" t="s">
        <v>166</v>
      </c>
      <c r="GX2" s="11" t="s">
        <v>578</v>
      </c>
      <c r="GY2" s="11" t="s">
        <v>168</v>
      </c>
      <c r="GZ2" s="11" t="s">
        <v>169</v>
      </c>
      <c r="HA2" s="11" t="s">
        <v>579</v>
      </c>
      <c r="HB2" s="11" t="s">
        <v>168</v>
      </c>
      <c r="HC2" s="11" t="s">
        <v>170</v>
      </c>
      <c r="HD2" s="11" t="s">
        <v>171</v>
      </c>
      <c r="HE2" s="11" t="s">
        <v>567</v>
      </c>
      <c r="HF2" s="11" t="s">
        <v>568</v>
      </c>
      <c r="HG2" s="11" t="s">
        <v>569</v>
      </c>
      <c r="HH2" s="11" t="s">
        <v>570</v>
      </c>
      <c r="HI2" s="11" t="s">
        <v>173</v>
      </c>
      <c r="HJ2" s="11" t="s">
        <v>580</v>
      </c>
      <c r="HK2" s="11" t="s">
        <v>168</v>
      </c>
      <c r="HL2" s="11" t="s">
        <v>175</v>
      </c>
      <c r="HM2" s="11" t="s">
        <v>176</v>
      </c>
      <c r="HN2" s="11" t="s">
        <v>581</v>
      </c>
      <c r="HO2" s="11" t="s">
        <v>168</v>
      </c>
      <c r="HP2" s="11" t="s">
        <v>571</v>
      </c>
      <c r="HQ2" s="11" t="s">
        <v>177</v>
      </c>
      <c r="HR2" s="11" t="s">
        <v>582</v>
      </c>
      <c r="HS2" s="11" t="s">
        <v>178</v>
      </c>
      <c r="HT2" s="11" t="s">
        <v>572</v>
      </c>
      <c r="HU2" s="11" t="s">
        <v>573</v>
      </c>
      <c r="HV2" s="11" t="s">
        <v>574</v>
      </c>
      <c r="HW2" s="11" t="s">
        <v>575</v>
      </c>
      <c r="HX2" s="11" t="s">
        <v>576</v>
      </c>
      <c r="HY2" s="11" t="s">
        <v>577</v>
      </c>
      <c r="HZ2" s="11" t="s">
        <v>179</v>
      </c>
      <c r="IA2" s="11" t="s">
        <v>180</v>
      </c>
      <c r="IB2" s="11" t="s">
        <v>181</v>
      </c>
      <c r="IC2" s="11" t="s">
        <v>182</v>
      </c>
      <c r="ID2" s="11" t="s">
        <v>183</v>
      </c>
      <c r="IE2" s="11" t="s">
        <v>184</v>
      </c>
      <c r="IF2" s="11" t="s">
        <v>185</v>
      </c>
      <c r="IG2" s="11" t="s">
        <v>186</v>
      </c>
      <c r="IH2" s="11" t="s">
        <v>187</v>
      </c>
      <c r="II2" s="11" t="s">
        <v>188</v>
      </c>
      <c r="IJ2" s="11" t="s">
        <v>190</v>
      </c>
      <c r="IK2" s="11" t="s">
        <v>191</v>
      </c>
      <c r="IL2" s="11" t="s">
        <v>192</v>
      </c>
      <c r="IM2" s="11" t="s">
        <v>193</v>
      </c>
      <c r="IN2" s="11" t="s">
        <v>194</v>
      </c>
      <c r="IO2" s="11" t="s">
        <v>195</v>
      </c>
      <c r="IP2" s="11" t="s">
        <v>196</v>
      </c>
      <c r="IQ2" s="11" t="s">
        <v>197</v>
      </c>
      <c r="IR2" s="11" t="s">
        <v>198</v>
      </c>
      <c r="IS2" s="11" t="s">
        <v>199</v>
      </c>
      <c r="IT2" s="11" t="s">
        <v>200</v>
      </c>
      <c r="IU2" s="11" t="s">
        <v>201</v>
      </c>
      <c r="IV2" s="11" t="s">
        <v>202</v>
      </c>
      <c r="IW2" s="11" t="s">
        <v>203</v>
      </c>
      <c r="IX2" s="11" t="s">
        <v>204</v>
      </c>
      <c r="IY2" s="16" t="s">
        <v>190</v>
      </c>
      <c r="IZ2" s="16" t="s">
        <v>191</v>
      </c>
      <c r="JA2" s="16" t="s">
        <v>192</v>
      </c>
      <c r="JB2" s="16" t="s">
        <v>193</v>
      </c>
      <c r="JC2" s="16" t="s">
        <v>194</v>
      </c>
      <c r="JD2" s="16" t="s">
        <v>195</v>
      </c>
      <c r="JE2" s="16" t="s">
        <v>196</v>
      </c>
      <c r="JF2" s="16" t="s">
        <v>197</v>
      </c>
      <c r="JG2" s="16" t="s">
        <v>198</v>
      </c>
      <c r="JH2" s="16" t="s">
        <v>199</v>
      </c>
      <c r="JI2" s="16" t="s">
        <v>200</v>
      </c>
      <c r="JJ2" s="16" t="s">
        <v>201</v>
      </c>
      <c r="JK2" s="16" t="s">
        <v>202</v>
      </c>
      <c r="JL2" s="16" t="s">
        <v>203</v>
      </c>
      <c r="JM2" s="16" t="s">
        <v>204</v>
      </c>
      <c r="JN2" s="50" t="s">
        <v>546</v>
      </c>
      <c r="JO2" s="33" t="s">
        <v>583</v>
      </c>
      <c r="JP2" s="50" t="s">
        <v>617</v>
      </c>
      <c r="JQ2" s="50" t="s">
        <v>618</v>
      </c>
      <c r="JR2" s="51" t="s">
        <v>619</v>
      </c>
      <c r="JS2" s="50" t="s">
        <v>592</v>
      </c>
      <c r="JT2" s="50" t="s">
        <v>614</v>
      </c>
      <c r="JU2" s="50" t="s">
        <v>615</v>
      </c>
      <c r="JV2" s="51" t="s">
        <v>604</v>
      </c>
      <c r="JW2" s="50" t="s">
        <v>593</v>
      </c>
      <c r="JX2" s="52" t="s">
        <v>594</v>
      </c>
      <c r="JY2" s="52" t="s">
        <v>595</v>
      </c>
      <c r="JZ2" s="53" t="s">
        <v>596</v>
      </c>
      <c r="KA2" s="50" t="s">
        <v>605</v>
      </c>
      <c r="KB2" s="51" t="s">
        <v>616</v>
      </c>
    </row>
    <row r="3" spans="1:288" s="3" customFormat="1" ht="38.25" x14ac:dyDescent="0.25">
      <c r="A3" s="48"/>
      <c r="B3" s="4">
        <v>1</v>
      </c>
      <c r="C3" s="4">
        <v>2</v>
      </c>
      <c r="D3" s="4">
        <v>3</v>
      </c>
      <c r="E3" s="9">
        <v>4</v>
      </c>
      <c r="F3" s="4">
        <v>5</v>
      </c>
      <c r="G3" s="4">
        <v>6</v>
      </c>
      <c r="H3" s="4">
        <v>7</v>
      </c>
      <c r="I3" s="4">
        <v>8</v>
      </c>
      <c r="J3" s="4">
        <v>9</v>
      </c>
      <c r="K3" s="4">
        <v>10</v>
      </c>
      <c r="L3" s="4">
        <v>11</v>
      </c>
      <c r="M3" s="4">
        <v>12</v>
      </c>
      <c r="N3" s="4">
        <v>13</v>
      </c>
      <c r="O3" s="4">
        <v>14</v>
      </c>
      <c r="P3" s="10">
        <v>15</v>
      </c>
      <c r="Q3" s="4">
        <v>16</v>
      </c>
      <c r="R3" s="4">
        <v>17</v>
      </c>
      <c r="S3" s="4">
        <v>18</v>
      </c>
      <c r="T3" s="4">
        <v>19</v>
      </c>
      <c r="U3" s="4">
        <v>20</v>
      </c>
      <c r="V3" s="4">
        <v>21</v>
      </c>
      <c r="W3" s="4">
        <v>22</v>
      </c>
      <c r="X3" s="4">
        <v>23</v>
      </c>
      <c r="Y3" s="4">
        <v>24</v>
      </c>
      <c r="Z3" s="4">
        <v>25</v>
      </c>
      <c r="AA3" s="4">
        <v>26</v>
      </c>
      <c r="AB3" s="4">
        <v>27</v>
      </c>
      <c r="AC3" s="4">
        <v>28</v>
      </c>
      <c r="AD3" s="4">
        <v>29</v>
      </c>
      <c r="AE3" s="4">
        <v>30</v>
      </c>
      <c r="AF3" s="4">
        <v>31</v>
      </c>
      <c r="AG3" s="14"/>
      <c r="AH3" s="4">
        <v>32</v>
      </c>
      <c r="AI3" s="4">
        <v>33</v>
      </c>
      <c r="AJ3" s="14"/>
      <c r="AK3" s="4">
        <v>34</v>
      </c>
      <c r="AL3" s="14"/>
      <c r="AM3" s="4">
        <v>35</v>
      </c>
      <c r="AN3" s="4">
        <v>36</v>
      </c>
      <c r="AO3" s="4">
        <v>37</v>
      </c>
      <c r="AP3" s="4">
        <v>38</v>
      </c>
      <c r="AQ3" s="14"/>
      <c r="AR3" s="14"/>
      <c r="AS3" s="4">
        <v>39</v>
      </c>
      <c r="AT3" s="4">
        <v>40</v>
      </c>
      <c r="AU3" s="14"/>
      <c r="AV3" s="14"/>
      <c r="AW3" s="4">
        <v>41</v>
      </c>
      <c r="AX3" s="4">
        <v>42</v>
      </c>
      <c r="AY3" s="4">
        <v>43</v>
      </c>
      <c r="AZ3" s="4">
        <v>44</v>
      </c>
      <c r="BA3" s="14"/>
      <c r="BB3" s="4">
        <v>45</v>
      </c>
      <c r="BC3" s="4">
        <v>46</v>
      </c>
      <c r="BD3" s="4">
        <v>47</v>
      </c>
      <c r="BE3" s="4">
        <v>48</v>
      </c>
      <c r="BF3" s="4">
        <v>49</v>
      </c>
      <c r="BG3" s="4">
        <v>50</v>
      </c>
      <c r="BH3" s="4">
        <v>51</v>
      </c>
      <c r="BI3" s="4">
        <v>52</v>
      </c>
      <c r="BJ3" s="4">
        <v>53</v>
      </c>
      <c r="BK3" s="4">
        <v>54</v>
      </c>
      <c r="BL3" s="4">
        <v>55</v>
      </c>
      <c r="BM3" s="4">
        <v>56</v>
      </c>
      <c r="BN3" s="4">
        <v>57</v>
      </c>
      <c r="BO3" s="4">
        <v>58</v>
      </c>
      <c r="BP3" s="4">
        <v>59</v>
      </c>
      <c r="BQ3" s="4">
        <v>60</v>
      </c>
      <c r="BR3" s="4">
        <v>61</v>
      </c>
      <c r="BS3" s="4">
        <v>62</v>
      </c>
      <c r="BT3" s="4">
        <v>63</v>
      </c>
      <c r="BU3" s="4">
        <v>64</v>
      </c>
      <c r="BV3" s="4">
        <v>65</v>
      </c>
      <c r="BW3" s="4">
        <v>66</v>
      </c>
      <c r="BX3" s="4">
        <v>67</v>
      </c>
      <c r="BY3" s="4">
        <v>68</v>
      </c>
      <c r="BZ3" s="4">
        <v>69</v>
      </c>
      <c r="CA3" s="4">
        <v>70</v>
      </c>
      <c r="CB3" s="4">
        <v>71</v>
      </c>
      <c r="CC3" s="4">
        <v>72</v>
      </c>
      <c r="CD3" s="4">
        <v>73</v>
      </c>
      <c r="CE3" s="4">
        <v>74</v>
      </c>
      <c r="CF3" s="4">
        <v>75</v>
      </c>
      <c r="CG3" s="4">
        <v>76</v>
      </c>
      <c r="CH3" s="4">
        <v>77</v>
      </c>
      <c r="CI3" s="4">
        <v>78</v>
      </c>
      <c r="CJ3" s="4">
        <v>79</v>
      </c>
      <c r="CK3" s="4">
        <v>80</v>
      </c>
      <c r="CL3" s="4">
        <v>81</v>
      </c>
      <c r="CM3" s="4">
        <v>82</v>
      </c>
      <c r="CN3" s="4">
        <v>83</v>
      </c>
      <c r="CO3" s="4">
        <v>84</v>
      </c>
      <c r="CP3" s="4">
        <v>85</v>
      </c>
      <c r="CQ3" s="4">
        <v>86</v>
      </c>
      <c r="CR3" s="4">
        <v>87</v>
      </c>
      <c r="CS3" s="4">
        <v>88</v>
      </c>
      <c r="CT3" s="4">
        <v>89</v>
      </c>
      <c r="CU3" s="4">
        <v>90</v>
      </c>
      <c r="CV3" s="4">
        <v>91</v>
      </c>
      <c r="CW3" s="4">
        <v>92</v>
      </c>
      <c r="CX3" s="4">
        <v>93</v>
      </c>
      <c r="CY3" s="14"/>
      <c r="CZ3" s="14"/>
      <c r="DA3" s="14"/>
      <c r="DB3" s="14"/>
      <c r="DC3" s="4">
        <v>94</v>
      </c>
      <c r="DD3" s="4">
        <v>95</v>
      </c>
      <c r="DE3" s="4">
        <v>96</v>
      </c>
      <c r="DF3" s="4">
        <v>97</v>
      </c>
      <c r="DG3" s="4">
        <v>98</v>
      </c>
      <c r="DH3" s="4">
        <v>99</v>
      </c>
      <c r="DI3" s="4">
        <v>100</v>
      </c>
      <c r="DJ3" s="4">
        <v>101</v>
      </c>
      <c r="DK3" s="4">
        <v>102</v>
      </c>
      <c r="DL3" s="4">
        <v>103</v>
      </c>
      <c r="DM3" s="4">
        <v>104</v>
      </c>
      <c r="DN3" s="4">
        <v>105</v>
      </c>
      <c r="DO3" s="4">
        <v>106</v>
      </c>
      <c r="DP3" s="4">
        <v>107</v>
      </c>
      <c r="DQ3" s="4">
        <v>108</v>
      </c>
      <c r="DR3" s="4">
        <v>109</v>
      </c>
      <c r="DS3" s="4">
        <v>110</v>
      </c>
      <c r="DT3" s="4">
        <v>111</v>
      </c>
      <c r="DU3" s="4">
        <v>112</v>
      </c>
      <c r="DV3" s="4">
        <v>113</v>
      </c>
      <c r="DW3" s="4">
        <v>114</v>
      </c>
      <c r="DX3" s="14"/>
      <c r="DY3" s="14"/>
      <c r="DZ3" s="14"/>
      <c r="EA3" s="4">
        <v>115</v>
      </c>
      <c r="EB3" s="4">
        <v>116</v>
      </c>
      <c r="EC3" s="4">
        <v>117</v>
      </c>
      <c r="ED3" s="4">
        <v>118</v>
      </c>
      <c r="EE3" s="4">
        <v>119</v>
      </c>
      <c r="EF3" s="4">
        <v>120</v>
      </c>
      <c r="EG3" s="14"/>
      <c r="EH3" s="14"/>
      <c r="EI3" s="14"/>
      <c r="EJ3" s="14"/>
      <c r="EK3" s="14"/>
      <c r="EL3" s="14"/>
      <c r="EM3" s="4">
        <v>121</v>
      </c>
      <c r="EN3" s="4">
        <v>122</v>
      </c>
      <c r="EO3" s="4">
        <v>123</v>
      </c>
      <c r="EP3" s="4">
        <v>124</v>
      </c>
      <c r="EQ3" s="14"/>
      <c r="ER3" s="14"/>
      <c r="ES3" s="4">
        <v>125</v>
      </c>
      <c r="ET3" s="4">
        <v>126</v>
      </c>
      <c r="EU3" s="4">
        <v>127</v>
      </c>
      <c r="EV3" s="4">
        <v>128</v>
      </c>
      <c r="EW3" s="14"/>
      <c r="EX3" s="14"/>
      <c r="EY3" s="14"/>
      <c r="EZ3" s="14"/>
      <c r="FA3" s="4">
        <v>129</v>
      </c>
      <c r="FB3" s="4">
        <v>130</v>
      </c>
      <c r="FC3" s="14"/>
      <c r="FD3" s="4">
        <v>131</v>
      </c>
      <c r="FE3" s="4">
        <v>132</v>
      </c>
      <c r="FF3" s="4">
        <v>133</v>
      </c>
      <c r="FG3" s="4">
        <v>134</v>
      </c>
      <c r="FH3" s="4">
        <v>135</v>
      </c>
      <c r="FI3" s="4">
        <v>136</v>
      </c>
      <c r="FJ3" s="4">
        <v>137</v>
      </c>
      <c r="FK3" s="4">
        <v>138</v>
      </c>
      <c r="FL3" s="4">
        <v>139</v>
      </c>
      <c r="FM3" s="4">
        <v>140</v>
      </c>
      <c r="FN3" s="4">
        <v>141</v>
      </c>
      <c r="FO3" s="4">
        <v>142</v>
      </c>
      <c r="FP3" s="4">
        <v>143</v>
      </c>
      <c r="FQ3" s="4">
        <v>144</v>
      </c>
      <c r="FR3" s="4">
        <v>145</v>
      </c>
      <c r="FS3" s="14"/>
      <c r="FT3" s="4">
        <v>146</v>
      </c>
      <c r="FU3" s="4">
        <v>147</v>
      </c>
      <c r="FV3" s="4">
        <v>148</v>
      </c>
      <c r="FW3" s="4">
        <v>149</v>
      </c>
      <c r="FX3" s="4">
        <v>150</v>
      </c>
      <c r="FY3" s="4">
        <v>151</v>
      </c>
      <c r="FZ3" s="4">
        <v>152</v>
      </c>
      <c r="GA3" s="4">
        <v>153</v>
      </c>
      <c r="GB3" s="4">
        <v>154</v>
      </c>
      <c r="GC3" s="4">
        <v>155</v>
      </c>
      <c r="GD3" s="4">
        <v>156</v>
      </c>
      <c r="GE3" s="4">
        <v>157</v>
      </c>
      <c r="GF3" s="4">
        <v>158</v>
      </c>
      <c r="GG3" s="4">
        <v>159</v>
      </c>
      <c r="GH3" s="4">
        <v>160</v>
      </c>
      <c r="GI3" s="4">
        <v>161</v>
      </c>
      <c r="GJ3" s="4">
        <v>162</v>
      </c>
      <c r="GK3" s="4">
        <v>163</v>
      </c>
      <c r="GL3" s="4">
        <v>164</v>
      </c>
      <c r="GM3" s="4">
        <v>165</v>
      </c>
      <c r="GN3" s="4">
        <v>166</v>
      </c>
      <c r="GO3" s="4">
        <v>167</v>
      </c>
      <c r="GP3" s="4">
        <v>168</v>
      </c>
      <c r="GQ3" s="4">
        <v>169</v>
      </c>
      <c r="GR3" s="4">
        <v>170</v>
      </c>
      <c r="GS3" s="4">
        <v>171</v>
      </c>
      <c r="GT3" s="4">
        <v>172</v>
      </c>
      <c r="GU3" s="4">
        <v>173</v>
      </c>
      <c r="GV3" s="4">
        <v>174</v>
      </c>
      <c r="GW3" s="4">
        <v>175</v>
      </c>
      <c r="GX3" s="4">
        <v>176</v>
      </c>
      <c r="GY3" s="4">
        <v>177</v>
      </c>
      <c r="GZ3" s="4">
        <v>178</v>
      </c>
      <c r="HA3" s="4">
        <v>179</v>
      </c>
      <c r="HB3" s="4">
        <v>180</v>
      </c>
      <c r="HC3" s="4">
        <v>181</v>
      </c>
      <c r="HD3" s="4">
        <v>182</v>
      </c>
      <c r="HE3" s="4">
        <v>183</v>
      </c>
      <c r="HF3" s="4">
        <v>184</v>
      </c>
      <c r="HG3" s="4">
        <v>185</v>
      </c>
      <c r="HH3" s="4">
        <v>186</v>
      </c>
      <c r="HI3" s="4">
        <v>187</v>
      </c>
      <c r="HJ3" s="4">
        <v>188</v>
      </c>
      <c r="HK3" s="4">
        <v>189</v>
      </c>
      <c r="HL3" s="4">
        <v>190</v>
      </c>
      <c r="HM3" s="4">
        <v>191</v>
      </c>
      <c r="HN3" s="4">
        <v>192</v>
      </c>
      <c r="HO3" s="4">
        <v>193</v>
      </c>
      <c r="HP3" s="4">
        <v>194</v>
      </c>
      <c r="HQ3" s="4">
        <v>195</v>
      </c>
      <c r="HR3" s="4">
        <v>196</v>
      </c>
      <c r="HS3" s="4">
        <v>197</v>
      </c>
      <c r="HT3" s="4">
        <v>198</v>
      </c>
      <c r="HU3" s="4">
        <v>199</v>
      </c>
      <c r="HV3" s="4">
        <v>200</v>
      </c>
      <c r="HW3" s="4">
        <v>201</v>
      </c>
      <c r="HX3" s="4">
        <v>202</v>
      </c>
      <c r="HY3" s="4">
        <v>203</v>
      </c>
      <c r="HZ3" s="4">
        <v>204</v>
      </c>
      <c r="IA3" s="4">
        <v>205</v>
      </c>
      <c r="IB3" s="4">
        <v>206</v>
      </c>
      <c r="IC3" s="4">
        <v>207</v>
      </c>
      <c r="ID3" s="4">
        <v>208</v>
      </c>
      <c r="IE3" s="4">
        <v>209</v>
      </c>
      <c r="IF3" s="4">
        <v>210</v>
      </c>
      <c r="IG3" s="4">
        <v>211</v>
      </c>
      <c r="IH3" s="4">
        <v>212</v>
      </c>
      <c r="II3" s="4">
        <v>213</v>
      </c>
      <c r="IJ3" s="4">
        <v>214</v>
      </c>
      <c r="IK3" s="4">
        <v>215</v>
      </c>
      <c r="IL3" s="4">
        <v>216</v>
      </c>
      <c r="IM3" s="4">
        <v>217</v>
      </c>
      <c r="IN3" s="4">
        <v>218</v>
      </c>
      <c r="IO3" s="4">
        <v>219</v>
      </c>
      <c r="IP3" s="4">
        <v>220</v>
      </c>
      <c r="IQ3" s="4">
        <v>221</v>
      </c>
      <c r="IR3" s="4">
        <v>222</v>
      </c>
      <c r="IS3" s="4">
        <v>223</v>
      </c>
      <c r="IT3" s="4">
        <v>224</v>
      </c>
      <c r="IU3" s="4">
        <v>225</v>
      </c>
      <c r="IV3" s="4">
        <v>226</v>
      </c>
      <c r="IW3" s="4">
        <v>227</v>
      </c>
      <c r="IX3" s="4">
        <v>228</v>
      </c>
      <c r="IY3" s="5">
        <v>214</v>
      </c>
      <c r="IZ3" s="5">
        <v>215</v>
      </c>
      <c r="JA3" s="5">
        <v>216</v>
      </c>
      <c r="JB3" s="5">
        <v>217</v>
      </c>
      <c r="JC3" s="5">
        <v>218</v>
      </c>
      <c r="JD3" s="5">
        <v>219</v>
      </c>
      <c r="JE3" s="5">
        <v>220</v>
      </c>
      <c r="JF3" s="5">
        <v>221</v>
      </c>
      <c r="JG3" s="5">
        <v>222</v>
      </c>
      <c r="JH3" s="5">
        <v>223</v>
      </c>
      <c r="JI3" s="5">
        <v>224</v>
      </c>
      <c r="JJ3" s="5">
        <v>225</v>
      </c>
      <c r="JK3" s="5">
        <v>226</v>
      </c>
      <c r="JL3" s="5">
        <v>227</v>
      </c>
      <c r="JM3" s="5">
        <v>228</v>
      </c>
      <c r="JN3" s="30" t="s">
        <v>606</v>
      </c>
      <c r="JO3" s="30" t="s">
        <v>607</v>
      </c>
      <c r="JP3" s="30" t="s">
        <v>609</v>
      </c>
      <c r="JQ3" s="43" t="s">
        <v>608</v>
      </c>
      <c r="JR3" s="43" t="s">
        <v>610</v>
      </c>
      <c r="JS3" s="30" t="s">
        <v>602</v>
      </c>
      <c r="JT3" s="30" t="s">
        <v>611</v>
      </c>
      <c r="JU3" s="30" t="s">
        <v>601</v>
      </c>
      <c r="JV3" s="43" t="s">
        <v>612</v>
      </c>
      <c r="JW3" s="30" t="s">
        <v>600</v>
      </c>
      <c r="JX3" s="30" t="s">
        <v>603</v>
      </c>
      <c r="JY3" s="30" t="s">
        <v>599</v>
      </c>
      <c r="JZ3" s="30" t="s">
        <v>613</v>
      </c>
      <c r="KA3" s="30" t="s">
        <v>598</v>
      </c>
      <c r="KB3" s="30" t="s">
        <v>597</v>
      </c>
    </row>
    <row r="4" spans="1:288" s="8" customFormat="1" ht="38.25" x14ac:dyDescent="0.25">
      <c r="A4" s="4">
        <v>3201</v>
      </c>
      <c r="B4" s="15" t="s">
        <v>237</v>
      </c>
      <c r="C4" s="15" t="s">
        <v>238</v>
      </c>
      <c r="D4" s="15" t="s">
        <v>209</v>
      </c>
      <c r="E4" s="20">
        <v>143</v>
      </c>
      <c r="F4" s="15" t="s">
        <v>239</v>
      </c>
      <c r="G4" s="15">
        <v>33601</v>
      </c>
      <c r="H4" s="15" t="s">
        <v>240</v>
      </c>
      <c r="I4" s="15" t="s">
        <v>241</v>
      </c>
      <c r="J4" s="15" t="s">
        <v>242</v>
      </c>
      <c r="K4" s="15" t="s">
        <v>243</v>
      </c>
      <c r="L4" s="15" t="s">
        <v>244</v>
      </c>
      <c r="M4" s="15" t="s">
        <v>207</v>
      </c>
      <c r="N4" s="15" t="s">
        <v>245</v>
      </c>
      <c r="O4" s="15" t="s">
        <v>246</v>
      </c>
      <c r="P4" s="15"/>
      <c r="Q4" s="15"/>
      <c r="R4" s="15"/>
      <c r="S4" s="15"/>
      <c r="T4" s="15"/>
      <c r="U4" s="15"/>
      <c r="V4" s="15"/>
      <c r="W4" s="15"/>
      <c r="X4" s="15"/>
      <c r="Y4" s="15"/>
      <c r="Z4" s="15"/>
      <c r="AA4" s="15"/>
      <c r="AB4" s="15" t="s">
        <v>243</v>
      </c>
      <c r="AC4" s="15" t="s">
        <v>244</v>
      </c>
      <c r="AD4" s="15" t="s">
        <v>207</v>
      </c>
      <c r="AE4" s="15" t="s">
        <v>245</v>
      </c>
      <c r="AF4" s="15" t="s">
        <v>246</v>
      </c>
      <c r="AG4" s="28" t="s">
        <v>549</v>
      </c>
      <c r="AH4" s="15">
        <v>2</v>
      </c>
      <c r="AI4" s="15">
        <v>1</v>
      </c>
      <c r="AJ4" s="21">
        <f t="shared" ref="AJ4:AJ18" si="0">SUM(AH4:AI4)</f>
        <v>3</v>
      </c>
      <c r="AK4" s="15">
        <v>0</v>
      </c>
      <c r="AL4" s="21">
        <f t="shared" ref="AL4:AL18" si="1">SUM(AJ4:AK4)</f>
        <v>3</v>
      </c>
      <c r="AM4" s="15">
        <v>1.5</v>
      </c>
      <c r="AN4" s="28">
        <v>1</v>
      </c>
      <c r="AO4" s="15">
        <v>0</v>
      </c>
      <c r="AP4" s="15">
        <v>0</v>
      </c>
      <c r="AQ4" s="21">
        <f t="shared" ref="AQ4:AQ18" si="2">SUM(AM4,AO4)</f>
        <v>1.5</v>
      </c>
      <c r="AR4" s="28">
        <f t="shared" ref="AR4:AR18" si="3">SUM(AN4,AP4)</f>
        <v>1</v>
      </c>
      <c r="AS4" s="15">
        <v>0</v>
      </c>
      <c r="AT4" s="15">
        <v>0</v>
      </c>
      <c r="AU4" s="21">
        <f t="shared" ref="AU4:AU18" si="4">SUM(AQ4,AS4)</f>
        <v>1.5</v>
      </c>
      <c r="AV4" s="28">
        <f t="shared" ref="AV4:AV18" si="5">SUM(AR4,AT4)</f>
        <v>1</v>
      </c>
      <c r="AW4" s="15">
        <v>0</v>
      </c>
      <c r="AX4" s="15">
        <v>0</v>
      </c>
      <c r="AY4" s="15">
        <v>2</v>
      </c>
      <c r="AZ4" s="15">
        <v>0</v>
      </c>
      <c r="BA4" s="21">
        <f t="shared" ref="BA4:BA18" si="6">SUM(AW4:AZ4)</f>
        <v>2</v>
      </c>
      <c r="BB4" s="15">
        <v>0</v>
      </c>
      <c r="BC4" s="15">
        <v>1</v>
      </c>
      <c r="BD4" s="15">
        <v>0</v>
      </c>
      <c r="BE4" s="15">
        <v>0</v>
      </c>
      <c r="BF4" s="15">
        <v>2</v>
      </c>
      <c r="BG4" s="15">
        <v>0</v>
      </c>
      <c r="BH4" s="15">
        <v>0</v>
      </c>
      <c r="BI4" s="15">
        <v>1</v>
      </c>
      <c r="BJ4" s="15">
        <v>2</v>
      </c>
      <c r="BK4" s="15">
        <v>0</v>
      </c>
      <c r="BL4" s="15">
        <v>0</v>
      </c>
      <c r="BM4" s="15">
        <v>0</v>
      </c>
      <c r="BN4" s="15">
        <v>1</v>
      </c>
      <c r="BO4" s="15">
        <v>1</v>
      </c>
      <c r="BP4" s="15">
        <v>1</v>
      </c>
      <c r="BQ4" s="15">
        <v>0</v>
      </c>
      <c r="BR4" s="15">
        <v>1</v>
      </c>
      <c r="BS4" s="15">
        <v>0</v>
      </c>
      <c r="BT4" s="15">
        <v>2</v>
      </c>
      <c r="BU4" s="15">
        <v>1</v>
      </c>
      <c r="BV4" s="15">
        <v>0</v>
      </c>
      <c r="BW4" s="15">
        <v>1</v>
      </c>
      <c r="BX4" s="15">
        <v>0</v>
      </c>
      <c r="BY4" s="15">
        <v>1</v>
      </c>
      <c r="BZ4" s="15">
        <v>0</v>
      </c>
      <c r="CA4" s="15">
        <v>0.5</v>
      </c>
      <c r="CB4" s="15">
        <v>1</v>
      </c>
      <c r="CC4" s="15">
        <v>1</v>
      </c>
      <c r="CD4" s="15">
        <v>1</v>
      </c>
      <c r="CE4" s="15">
        <v>0.5</v>
      </c>
      <c r="CF4" s="15">
        <v>1</v>
      </c>
      <c r="CG4" s="15">
        <v>1</v>
      </c>
      <c r="CH4" s="15">
        <v>1</v>
      </c>
      <c r="CI4" s="15">
        <v>1</v>
      </c>
      <c r="CJ4" s="15">
        <v>1</v>
      </c>
      <c r="CK4" s="15" t="s">
        <v>247</v>
      </c>
      <c r="CL4" s="15">
        <v>1</v>
      </c>
      <c r="CM4" s="15">
        <v>1</v>
      </c>
      <c r="CN4" s="15" t="s">
        <v>248</v>
      </c>
      <c r="CO4" s="15">
        <v>1</v>
      </c>
      <c r="CP4" s="15">
        <v>0</v>
      </c>
      <c r="CQ4" s="15">
        <v>0</v>
      </c>
      <c r="CR4" s="15"/>
      <c r="CS4" s="15">
        <v>0</v>
      </c>
      <c r="CT4" s="15">
        <v>0</v>
      </c>
      <c r="CU4" s="15">
        <v>0</v>
      </c>
      <c r="CV4" s="15">
        <v>0</v>
      </c>
      <c r="CW4" s="15">
        <v>0</v>
      </c>
      <c r="CX4" s="15">
        <v>0</v>
      </c>
      <c r="CY4" s="28">
        <f t="shared" ref="CY4:CY18" si="7">SUM(CE4:CJ4,CL4:CM4,CO4,CV4)</f>
        <v>8.5</v>
      </c>
      <c r="CZ4" s="21">
        <f t="shared" ref="CZ4:CZ18" si="8">SUM(CP4:CQ4,CW4)</f>
        <v>0</v>
      </c>
      <c r="DA4" s="28">
        <f t="shared" ref="DA4:DA18" si="9">SUM(CY4:CZ4)</f>
        <v>8.5</v>
      </c>
      <c r="DB4" s="28">
        <f t="shared" ref="DB4:DB18" si="10">SUM(CS4:CT4,CX4,CY4:CZ4)</f>
        <v>8.5</v>
      </c>
      <c r="DC4" s="15">
        <v>1</v>
      </c>
      <c r="DD4" s="15">
        <v>2</v>
      </c>
      <c r="DE4" s="15" t="s">
        <v>249</v>
      </c>
      <c r="DF4" s="15">
        <v>0</v>
      </c>
      <c r="DG4" s="15">
        <v>0</v>
      </c>
      <c r="DH4" s="15"/>
      <c r="DI4" s="15" t="s">
        <v>250</v>
      </c>
      <c r="DJ4" s="15" t="s">
        <v>513</v>
      </c>
      <c r="DK4" s="15"/>
      <c r="DL4" s="15">
        <v>0</v>
      </c>
      <c r="DM4" s="15">
        <v>0</v>
      </c>
      <c r="DN4" s="15">
        <v>0</v>
      </c>
      <c r="DO4" s="15">
        <v>0</v>
      </c>
      <c r="DP4" s="15">
        <v>0</v>
      </c>
      <c r="DQ4" s="15">
        <v>0</v>
      </c>
      <c r="DR4" s="15">
        <v>0</v>
      </c>
      <c r="DS4" s="15">
        <v>0</v>
      </c>
      <c r="DT4" s="15">
        <v>0</v>
      </c>
      <c r="DU4" s="15">
        <v>2</v>
      </c>
      <c r="DV4" s="15">
        <v>1</v>
      </c>
      <c r="DW4" s="15">
        <v>0</v>
      </c>
      <c r="DX4" s="21">
        <f t="shared" ref="DX4:DX18" si="11">SUM(DR4,DU4)</f>
        <v>2</v>
      </c>
      <c r="DY4" s="21">
        <f t="shared" ref="DY4:DY18" si="12">SUM(DS4,DV4)</f>
        <v>1</v>
      </c>
      <c r="DZ4" s="21">
        <f t="shared" ref="DZ4:DZ18" si="13">SUM(DT4,DW4)</f>
        <v>0</v>
      </c>
      <c r="EA4" s="15">
        <v>1</v>
      </c>
      <c r="EB4" s="15">
        <v>1</v>
      </c>
      <c r="EC4" s="15">
        <v>0</v>
      </c>
      <c r="ED4" s="15">
        <v>2</v>
      </c>
      <c r="EE4" s="15">
        <v>0</v>
      </c>
      <c r="EF4" s="15">
        <v>0</v>
      </c>
      <c r="EG4" s="21">
        <f t="shared" ref="EG4:EG18" si="14">SUM(EA4,ED4)</f>
        <v>3</v>
      </c>
      <c r="EH4" s="21">
        <f t="shared" ref="EH4:EH18" si="15">SUM(EB4,EE4)</f>
        <v>1</v>
      </c>
      <c r="EI4" s="21">
        <f t="shared" ref="EI4:EI18" si="16">SUM(EC4,EF4)</f>
        <v>0</v>
      </c>
      <c r="EJ4" s="21">
        <f t="shared" ref="EJ4:EJ18" si="17">SUM(DX4,EG4)</f>
        <v>5</v>
      </c>
      <c r="EK4" s="21">
        <f t="shared" ref="EK4:EK18" si="18">SUM(DY4,EH4)</f>
        <v>2</v>
      </c>
      <c r="EL4" s="21">
        <f t="shared" ref="EL4:EL18" si="19">SUM(DZ4,EI4)</f>
        <v>0</v>
      </c>
      <c r="EM4" s="15">
        <v>1</v>
      </c>
      <c r="EN4" s="15">
        <v>0</v>
      </c>
      <c r="EO4" s="15">
        <v>0</v>
      </c>
      <c r="EP4" s="15">
        <v>0</v>
      </c>
      <c r="EQ4" s="21">
        <f t="shared" ref="EQ4:EQ18" si="20">SUM(EM4,EO4)</f>
        <v>1</v>
      </c>
      <c r="ER4" s="21">
        <f t="shared" ref="ER4:ER18" si="21">SUM(EN4,EP4)</f>
        <v>0</v>
      </c>
      <c r="ES4" s="15">
        <v>2</v>
      </c>
      <c r="ET4" s="15">
        <v>0</v>
      </c>
      <c r="EU4" s="15">
        <v>4</v>
      </c>
      <c r="EV4" s="15">
        <v>0</v>
      </c>
      <c r="EW4" s="21">
        <f t="shared" ref="EW4:EW18" si="22">SUM(ES4,EU4)</f>
        <v>6</v>
      </c>
      <c r="EX4" s="21" t="e">
        <f>SUM(#REF!,#REF!)</f>
        <v>#REF!</v>
      </c>
      <c r="EY4" s="21">
        <f t="shared" ref="EY4:EY18" si="23">SUM(EQ4,EW4)</f>
        <v>7</v>
      </c>
      <c r="EZ4" s="21" t="e">
        <f t="shared" ref="EZ4:EZ18" si="24">SUM(ER4,EX4)</f>
        <v>#REF!</v>
      </c>
      <c r="FA4" s="15">
        <v>0</v>
      </c>
      <c r="FB4" s="15">
        <v>0</v>
      </c>
      <c r="FC4" s="21">
        <f t="shared" ref="FC4:FC18" si="25">SUM(FA4:FB4)</f>
        <v>0</v>
      </c>
      <c r="FD4" s="15">
        <v>0</v>
      </c>
      <c r="FE4" s="15">
        <v>0</v>
      </c>
      <c r="FF4" s="15">
        <v>0</v>
      </c>
      <c r="FG4" s="15">
        <v>0</v>
      </c>
      <c r="FH4" s="15">
        <v>0</v>
      </c>
      <c r="FI4" s="15">
        <v>0</v>
      </c>
      <c r="FJ4" s="15">
        <v>3</v>
      </c>
      <c r="FK4" s="15">
        <v>3</v>
      </c>
      <c r="FL4" s="15">
        <v>0</v>
      </c>
      <c r="FM4" s="15">
        <v>0</v>
      </c>
      <c r="FN4" s="15">
        <v>0</v>
      </c>
      <c r="FO4" s="15">
        <v>1</v>
      </c>
      <c r="FP4" s="15">
        <v>0</v>
      </c>
      <c r="FQ4" s="15">
        <v>26</v>
      </c>
      <c r="FR4" s="15">
        <v>16</v>
      </c>
      <c r="FS4" s="21" t="e">
        <f t="shared" ref="FS4:FS18" si="26">SUM(EJ4:EK4,EY4:EZ4,FC4,FN4)</f>
        <v>#REF!</v>
      </c>
      <c r="FT4" s="15">
        <v>0</v>
      </c>
      <c r="FU4" s="15">
        <v>0</v>
      </c>
      <c r="FV4" s="15">
        <v>0</v>
      </c>
      <c r="FW4" s="15">
        <v>0</v>
      </c>
      <c r="FX4" s="15">
        <v>0</v>
      </c>
      <c r="FY4" s="15">
        <v>0</v>
      </c>
      <c r="FZ4" s="15">
        <v>0</v>
      </c>
      <c r="GA4" s="15">
        <v>0</v>
      </c>
      <c r="GB4" s="15">
        <v>0</v>
      </c>
      <c r="GC4" s="15">
        <v>0</v>
      </c>
      <c r="GD4" s="15">
        <v>0</v>
      </c>
      <c r="GE4" s="15">
        <v>0</v>
      </c>
      <c r="GF4" s="15">
        <v>0</v>
      </c>
      <c r="GG4" s="15">
        <v>0</v>
      </c>
      <c r="GH4" s="15">
        <v>0</v>
      </c>
      <c r="GI4" s="15">
        <v>0</v>
      </c>
      <c r="GJ4" s="15">
        <v>0</v>
      </c>
      <c r="GK4" s="15">
        <v>0</v>
      </c>
      <c r="GL4" s="15">
        <v>0</v>
      </c>
      <c r="GM4" s="15">
        <v>0</v>
      </c>
      <c r="GN4" s="15">
        <v>0</v>
      </c>
      <c r="GO4" s="15">
        <v>0</v>
      </c>
      <c r="GP4" s="15">
        <v>0</v>
      </c>
      <c r="GQ4" s="15">
        <v>0</v>
      </c>
      <c r="GR4" s="15">
        <v>0</v>
      </c>
      <c r="GS4" s="15">
        <v>0</v>
      </c>
      <c r="GT4" s="15">
        <v>0</v>
      </c>
      <c r="GU4" s="15">
        <v>0</v>
      </c>
      <c r="GV4" s="15">
        <v>0</v>
      </c>
      <c r="GW4" s="15">
        <v>0</v>
      </c>
      <c r="GX4" s="15">
        <v>1</v>
      </c>
      <c r="GY4" s="15" t="s">
        <v>251</v>
      </c>
      <c r="GZ4" s="15">
        <v>0</v>
      </c>
      <c r="HA4" s="15">
        <v>1</v>
      </c>
      <c r="HB4" s="15" t="s">
        <v>252</v>
      </c>
      <c r="HC4" s="15">
        <v>0</v>
      </c>
      <c r="HD4" s="15">
        <v>0</v>
      </c>
      <c r="HE4" s="15">
        <v>1</v>
      </c>
      <c r="HF4" s="15">
        <v>1</v>
      </c>
      <c r="HG4" s="15">
        <v>1</v>
      </c>
      <c r="HH4" s="15"/>
      <c r="HI4" s="15">
        <v>0</v>
      </c>
      <c r="HJ4" s="15">
        <v>2</v>
      </c>
      <c r="HK4" s="15" t="s">
        <v>253</v>
      </c>
      <c r="HL4" s="15" t="s">
        <v>254</v>
      </c>
      <c r="HM4" s="15" t="s">
        <v>255</v>
      </c>
      <c r="HN4" s="15">
        <v>2</v>
      </c>
      <c r="HO4" s="15" t="s">
        <v>256</v>
      </c>
      <c r="HP4" s="15">
        <v>0</v>
      </c>
      <c r="HQ4" s="15">
        <v>0</v>
      </c>
      <c r="HR4" s="15">
        <v>1</v>
      </c>
      <c r="HS4" s="15"/>
      <c r="HT4" s="15">
        <v>1</v>
      </c>
      <c r="HU4" s="15">
        <v>0</v>
      </c>
      <c r="HV4" s="15">
        <v>0</v>
      </c>
      <c r="HW4" s="15">
        <v>0</v>
      </c>
      <c r="HX4" s="15">
        <v>0</v>
      </c>
      <c r="HY4" s="15">
        <v>0</v>
      </c>
      <c r="HZ4" s="15">
        <v>0</v>
      </c>
      <c r="IA4" s="15">
        <v>0</v>
      </c>
      <c r="IB4" s="15">
        <v>1</v>
      </c>
      <c r="IC4" s="15">
        <v>0</v>
      </c>
      <c r="ID4" s="15">
        <v>4</v>
      </c>
      <c r="IE4" s="15">
        <v>1</v>
      </c>
      <c r="IF4" s="15">
        <v>1</v>
      </c>
      <c r="IG4" s="15">
        <v>0</v>
      </c>
      <c r="IH4" s="15">
        <v>0</v>
      </c>
      <c r="II4" s="15">
        <v>0</v>
      </c>
      <c r="IJ4" s="15">
        <v>11628</v>
      </c>
      <c r="IK4" s="15">
        <v>222.52</v>
      </c>
      <c r="IL4" s="15">
        <v>4110</v>
      </c>
      <c r="IM4" s="15">
        <v>28.96</v>
      </c>
      <c r="IN4" s="15">
        <v>2</v>
      </c>
      <c r="IO4" s="15">
        <v>19</v>
      </c>
      <c r="IP4" s="15">
        <v>19</v>
      </c>
      <c r="IQ4" s="15">
        <v>1</v>
      </c>
      <c r="IR4" s="15">
        <v>10</v>
      </c>
      <c r="IS4" s="15">
        <v>11</v>
      </c>
      <c r="IT4" s="15">
        <v>0</v>
      </c>
      <c r="IU4" s="27">
        <v>5.2999999999999999E-2</v>
      </c>
      <c r="IV4" s="27">
        <v>9.4E-2</v>
      </c>
      <c r="IW4" s="27">
        <v>0.57899999999999996</v>
      </c>
      <c r="IX4" s="27">
        <v>0.78400000000000003</v>
      </c>
      <c r="IY4" s="49">
        <v>11628</v>
      </c>
      <c r="IZ4" s="7">
        <v>222.52104299999999</v>
      </c>
      <c r="JA4" s="49">
        <v>4110</v>
      </c>
      <c r="JB4" s="7">
        <v>28.960018000000002</v>
      </c>
      <c r="JC4" s="49">
        <v>2</v>
      </c>
      <c r="JD4" s="49">
        <v>2</v>
      </c>
      <c r="JE4" s="49">
        <v>19</v>
      </c>
      <c r="JF4" s="49">
        <v>2</v>
      </c>
      <c r="JG4" s="49">
        <v>8</v>
      </c>
      <c r="JH4" s="49">
        <v>10</v>
      </c>
      <c r="JI4" s="49">
        <v>0</v>
      </c>
      <c r="JJ4" s="49">
        <v>10.526315789473683</v>
      </c>
      <c r="JK4" s="49">
        <v>14.915443300344409</v>
      </c>
      <c r="JL4" s="49">
        <v>52.631578947368418</v>
      </c>
      <c r="JM4" s="49">
        <v>76.591273212754089</v>
      </c>
      <c r="JN4" s="36" t="e">
        <f t="shared" ref="JN4:JN18" si="27">FS4/CF4</f>
        <v>#REF!</v>
      </c>
      <c r="JO4" s="32">
        <f t="shared" ref="JO4:JO9" si="28">EL4/CG4</f>
        <v>0</v>
      </c>
      <c r="JP4" s="38">
        <v>1</v>
      </c>
      <c r="JQ4" s="35">
        <f t="shared" ref="JQ4:JQ18" si="29">AH4+AI4+AK4</f>
        <v>3</v>
      </c>
      <c r="JR4" s="37">
        <f t="shared" ref="JR4:JR5" si="30">JQ4-JP4</f>
        <v>2</v>
      </c>
      <c r="JS4" s="39">
        <f t="shared" ref="JS4:JS18" si="31">JH4</f>
        <v>10</v>
      </c>
      <c r="JT4" s="41">
        <v>76.591273212754089</v>
      </c>
      <c r="JU4" s="41">
        <f t="shared" ref="JU4:JU18" si="32">JM4</f>
        <v>76.591273212754089</v>
      </c>
      <c r="JV4" s="44">
        <f t="shared" ref="JV4:JV18" si="33">JU4-JT4</f>
        <v>0</v>
      </c>
      <c r="JW4" s="39">
        <f t="shared" ref="JW4:JW18" si="34">JE4</f>
        <v>19</v>
      </c>
      <c r="JX4" s="38">
        <v>4</v>
      </c>
      <c r="JY4" s="38">
        <v>2</v>
      </c>
      <c r="JZ4" s="55" t="e">
        <f t="shared" ref="JZ4:JZ18" si="35">FS4/AR4</f>
        <v>#REF!</v>
      </c>
      <c r="KA4" s="38">
        <f t="shared" ref="KA4:KA18" si="36">IB4+IC4</f>
        <v>1</v>
      </c>
      <c r="KB4" s="54">
        <f t="shared" ref="KB4:KB6" si="37">FL4/FJ4*100</f>
        <v>0</v>
      </c>
    </row>
    <row r="5" spans="1:288" s="8" customFormat="1" ht="25.5" x14ac:dyDescent="0.25">
      <c r="A5" s="4">
        <v>3202</v>
      </c>
      <c r="B5" s="15" t="s">
        <v>237</v>
      </c>
      <c r="C5" s="15" t="s">
        <v>257</v>
      </c>
      <c r="D5" s="15" t="s">
        <v>236</v>
      </c>
      <c r="E5" s="20">
        <v>1</v>
      </c>
      <c r="F5" s="15" t="s">
        <v>258</v>
      </c>
      <c r="G5" s="15">
        <v>34420</v>
      </c>
      <c r="H5" s="15" t="s">
        <v>259</v>
      </c>
      <c r="I5" s="15" t="s">
        <v>260</v>
      </c>
      <c r="J5" s="15" t="s">
        <v>223</v>
      </c>
      <c r="K5" s="15" t="s">
        <v>261</v>
      </c>
      <c r="L5" s="15" t="s">
        <v>262</v>
      </c>
      <c r="M5" s="15" t="s">
        <v>207</v>
      </c>
      <c r="N5" s="15">
        <v>379719184</v>
      </c>
      <c r="O5" s="15"/>
      <c r="P5" s="15"/>
      <c r="Q5" s="15"/>
      <c r="R5" s="15"/>
      <c r="S5" s="15"/>
      <c r="T5" s="15"/>
      <c r="U5" s="15"/>
      <c r="V5" s="15"/>
      <c r="W5" s="15"/>
      <c r="X5" s="15"/>
      <c r="Y5" s="15"/>
      <c r="Z5" s="15"/>
      <c r="AA5" s="15"/>
      <c r="AB5" s="15" t="s">
        <v>261</v>
      </c>
      <c r="AC5" s="15" t="s">
        <v>262</v>
      </c>
      <c r="AD5" s="15" t="s">
        <v>207</v>
      </c>
      <c r="AE5" s="15">
        <v>379719184</v>
      </c>
      <c r="AF5" s="15" t="s">
        <v>263</v>
      </c>
      <c r="AG5" s="28" t="s">
        <v>549</v>
      </c>
      <c r="AH5" s="15">
        <v>3</v>
      </c>
      <c r="AI5" s="15">
        <v>4</v>
      </c>
      <c r="AJ5" s="21">
        <f t="shared" si="0"/>
        <v>7</v>
      </c>
      <c r="AK5" s="15">
        <v>1</v>
      </c>
      <c r="AL5" s="21">
        <f t="shared" si="1"/>
        <v>8</v>
      </c>
      <c r="AM5" s="15">
        <v>2.25</v>
      </c>
      <c r="AN5" s="28">
        <v>2.25</v>
      </c>
      <c r="AO5" s="15">
        <v>4.25</v>
      </c>
      <c r="AP5" s="28">
        <v>4.25</v>
      </c>
      <c r="AQ5" s="21">
        <f t="shared" si="2"/>
        <v>6.5</v>
      </c>
      <c r="AR5" s="28">
        <f t="shared" si="3"/>
        <v>6.5</v>
      </c>
      <c r="AS5" s="15">
        <v>1</v>
      </c>
      <c r="AT5" s="28">
        <v>1</v>
      </c>
      <c r="AU5" s="21">
        <f t="shared" si="4"/>
        <v>7.5</v>
      </c>
      <c r="AV5" s="28">
        <f t="shared" si="5"/>
        <v>7.5</v>
      </c>
      <c r="AW5" s="15">
        <v>0</v>
      </c>
      <c r="AX5" s="15">
        <v>0</v>
      </c>
      <c r="AY5" s="15">
        <v>1</v>
      </c>
      <c r="AZ5" s="15">
        <v>2</v>
      </c>
      <c r="BA5" s="21">
        <f t="shared" si="6"/>
        <v>3</v>
      </c>
      <c r="BB5" s="15">
        <v>0</v>
      </c>
      <c r="BC5" s="15">
        <v>1</v>
      </c>
      <c r="BD5" s="15">
        <v>0</v>
      </c>
      <c r="BE5" s="15">
        <v>0</v>
      </c>
      <c r="BF5" s="15">
        <v>2</v>
      </c>
      <c r="BG5" s="15">
        <v>0</v>
      </c>
      <c r="BH5" s="15">
        <v>0</v>
      </c>
      <c r="BI5" s="15">
        <v>1</v>
      </c>
      <c r="BJ5" s="15">
        <v>2</v>
      </c>
      <c r="BK5" s="15">
        <v>0</v>
      </c>
      <c r="BL5" s="15">
        <v>0</v>
      </c>
      <c r="BM5" s="15">
        <v>0</v>
      </c>
      <c r="BN5" s="15">
        <v>0</v>
      </c>
      <c r="BO5" s="15">
        <v>1</v>
      </c>
      <c r="BP5" s="15">
        <v>2</v>
      </c>
      <c r="BQ5" s="15">
        <v>0</v>
      </c>
      <c r="BR5" s="15">
        <v>1</v>
      </c>
      <c r="BS5" s="15">
        <v>0</v>
      </c>
      <c r="BT5" s="15">
        <v>1</v>
      </c>
      <c r="BU5" s="15">
        <v>1</v>
      </c>
      <c r="BV5" s="15">
        <v>0</v>
      </c>
      <c r="BW5" s="15">
        <v>0</v>
      </c>
      <c r="BX5" s="15">
        <v>1</v>
      </c>
      <c r="BY5" s="15">
        <v>0</v>
      </c>
      <c r="BZ5" s="15">
        <v>0</v>
      </c>
      <c r="CA5" s="15">
        <v>1</v>
      </c>
      <c r="CB5" s="15">
        <v>1</v>
      </c>
      <c r="CC5" s="15">
        <v>1</v>
      </c>
      <c r="CD5" s="15">
        <v>1</v>
      </c>
      <c r="CE5" s="15">
        <v>0.75</v>
      </c>
      <c r="CF5" s="15">
        <v>1.2</v>
      </c>
      <c r="CG5" s="15">
        <v>0.05</v>
      </c>
      <c r="CH5" s="15">
        <v>0.249</v>
      </c>
      <c r="CI5" s="15">
        <v>1E-3</v>
      </c>
      <c r="CJ5" s="15"/>
      <c r="CK5" s="15"/>
      <c r="CL5" s="15">
        <v>1E-3</v>
      </c>
      <c r="CM5" s="15"/>
      <c r="CN5" s="15"/>
      <c r="CO5" s="15">
        <v>0.25</v>
      </c>
      <c r="CP5" s="15"/>
      <c r="CQ5" s="15"/>
      <c r="CR5" s="15"/>
      <c r="CS5" s="15">
        <v>3.5</v>
      </c>
      <c r="CT5" s="15">
        <v>0.75</v>
      </c>
      <c r="CU5" s="15" t="s">
        <v>264</v>
      </c>
      <c r="CV5" s="15"/>
      <c r="CW5" s="15">
        <v>0.05</v>
      </c>
      <c r="CX5" s="15"/>
      <c r="CY5" s="28">
        <f t="shared" si="7"/>
        <v>2.5009999999999999</v>
      </c>
      <c r="CZ5" s="28">
        <f t="shared" si="8"/>
        <v>0.05</v>
      </c>
      <c r="DA5" s="28">
        <f t="shared" si="9"/>
        <v>2.5509999999999997</v>
      </c>
      <c r="DB5" s="28">
        <f t="shared" si="10"/>
        <v>6.8009999999999993</v>
      </c>
      <c r="DC5" s="15">
        <v>1</v>
      </c>
      <c r="DD5" s="15">
        <v>1</v>
      </c>
      <c r="DE5" s="15" t="s">
        <v>265</v>
      </c>
      <c r="DF5" s="15">
        <v>0</v>
      </c>
      <c r="DG5" s="15">
        <v>0</v>
      </c>
      <c r="DH5" s="15"/>
      <c r="DI5" s="15" t="s">
        <v>266</v>
      </c>
      <c r="DJ5" s="15" t="s">
        <v>513</v>
      </c>
      <c r="DK5" s="15" t="s">
        <v>267</v>
      </c>
      <c r="DL5" s="15">
        <v>0</v>
      </c>
      <c r="DM5" s="15">
        <v>0</v>
      </c>
      <c r="DN5" s="15"/>
      <c r="DO5" s="15">
        <v>0</v>
      </c>
      <c r="DP5" s="15">
        <v>0</v>
      </c>
      <c r="DQ5" s="15"/>
      <c r="DR5" s="15">
        <v>0</v>
      </c>
      <c r="DS5" s="15">
        <v>0</v>
      </c>
      <c r="DT5" s="15">
        <v>0</v>
      </c>
      <c r="DU5" s="15">
        <v>8</v>
      </c>
      <c r="DV5" s="15">
        <v>0</v>
      </c>
      <c r="DW5" s="15">
        <v>0</v>
      </c>
      <c r="DX5" s="21">
        <f t="shared" si="11"/>
        <v>8</v>
      </c>
      <c r="DY5" s="21">
        <f t="shared" si="12"/>
        <v>0</v>
      </c>
      <c r="DZ5" s="21">
        <f t="shared" si="13"/>
        <v>0</v>
      </c>
      <c r="EA5" s="15">
        <v>0</v>
      </c>
      <c r="EB5" s="15">
        <v>0</v>
      </c>
      <c r="EC5" s="15">
        <v>0</v>
      </c>
      <c r="ED5" s="15">
        <v>0</v>
      </c>
      <c r="EE5" s="15">
        <v>1</v>
      </c>
      <c r="EF5" s="15">
        <v>3</v>
      </c>
      <c r="EG5" s="21">
        <f t="shared" si="14"/>
        <v>0</v>
      </c>
      <c r="EH5" s="21">
        <f t="shared" si="15"/>
        <v>1</v>
      </c>
      <c r="EI5" s="21">
        <f t="shared" si="16"/>
        <v>3</v>
      </c>
      <c r="EJ5" s="21">
        <f t="shared" si="17"/>
        <v>8</v>
      </c>
      <c r="EK5" s="21">
        <f t="shared" si="18"/>
        <v>1</v>
      </c>
      <c r="EL5" s="21">
        <f t="shared" si="19"/>
        <v>3</v>
      </c>
      <c r="EM5" s="15">
        <v>0</v>
      </c>
      <c r="EN5" s="15">
        <v>0</v>
      </c>
      <c r="EO5" s="15">
        <v>5</v>
      </c>
      <c r="EP5" s="15">
        <v>0</v>
      </c>
      <c r="EQ5" s="21">
        <f t="shared" si="20"/>
        <v>5</v>
      </c>
      <c r="ER5" s="21">
        <f t="shared" si="21"/>
        <v>0</v>
      </c>
      <c r="ES5" s="15">
        <v>0</v>
      </c>
      <c r="ET5" s="15">
        <v>0</v>
      </c>
      <c r="EU5" s="15">
        <v>0</v>
      </c>
      <c r="EV5" s="15">
        <v>0</v>
      </c>
      <c r="EW5" s="21">
        <f t="shared" si="22"/>
        <v>0</v>
      </c>
      <c r="EX5" s="21" t="e">
        <f>SUM(#REF!,#REF!)</f>
        <v>#REF!</v>
      </c>
      <c r="EY5" s="21">
        <f t="shared" si="23"/>
        <v>5</v>
      </c>
      <c r="EZ5" s="21" t="e">
        <f t="shared" si="24"/>
        <v>#REF!</v>
      </c>
      <c r="FA5" s="15">
        <v>0</v>
      </c>
      <c r="FB5" s="15">
        <v>0</v>
      </c>
      <c r="FC5" s="21">
        <f t="shared" si="25"/>
        <v>0</v>
      </c>
      <c r="FD5" s="15">
        <v>2</v>
      </c>
      <c r="FE5" s="15">
        <v>13</v>
      </c>
      <c r="FF5" s="15">
        <v>0</v>
      </c>
      <c r="FG5" s="15">
        <v>0</v>
      </c>
      <c r="FH5" s="15">
        <v>0</v>
      </c>
      <c r="FI5" s="15">
        <v>0</v>
      </c>
      <c r="FJ5" s="15">
        <v>5</v>
      </c>
      <c r="FK5" s="15">
        <v>5</v>
      </c>
      <c r="FL5" s="15">
        <v>0</v>
      </c>
      <c r="FM5" s="15">
        <v>1</v>
      </c>
      <c r="FN5" s="15">
        <v>1</v>
      </c>
      <c r="FO5" s="15">
        <v>1</v>
      </c>
      <c r="FP5" s="15">
        <v>0</v>
      </c>
      <c r="FQ5" s="15">
        <v>457</v>
      </c>
      <c r="FR5" s="15">
        <v>18</v>
      </c>
      <c r="FS5" s="21" t="e">
        <f t="shared" si="26"/>
        <v>#REF!</v>
      </c>
      <c r="FT5" s="15">
        <v>0</v>
      </c>
      <c r="FU5" s="15">
        <v>0</v>
      </c>
      <c r="FV5" s="15">
        <v>1</v>
      </c>
      <c r="FW5" s="15">
        <v>0</v>
      </c>
      <c r="FX5" s="15">
        <v>0</v>
      </c>
      <c r="FY5" s="15">
        <v>0</v>
      </c>
      <c r="FZ5" s="15">
        <v>0</v>
      </c>
      <c r="GA5" s="15">
        <v>0</v>
      </c>
      <c r="GB5" s="15">
        <v>0</v>
      </c>
      <c r="GC5" s="15">
        <v>0</v>
      </c>
      <c r="GD5" s="15">
        <v>0</v>
      </c>
      <c r="GE5" s="15">
        <v>0</v>
      </c>
      <c r="GF5" s="15">
        <v>0</v>
      </c>
      <c r="GG5" s="15">
        <v>0</v>
      </c>
      <c r="GH5" s="15">
        <v>0</v>
      </c>
      <c r="GI5" s="15">
        <v>0</v>
      </c>
      <c r="GJ5" s="15">
        <v>0</v>
      </c>
      <c r="GK5" s="15">
        <v>0</v>
      </c>
      <c r="GL5" s="15">
        <v>0</v>
      </c>
      <c r="GM5" s="15">
        <v>0</v>
      </c>
      <c r="GN5" s="15">
        <v>0</v>
      </c>
      <c r="GO5" s="15">
        <v>0</v>
      </c>
      <c r="GP5" s="15">
        <v>0</v>
      </c>
      <c r="GQ5" s="15">
        <v>0</v>
      </c>
      <c r="GR5" s="15">
        <v>0</v>
      </c>
      <c r="GS5" s="15">
        <v>0</v>
      </c>
      <c r="GT5" s="15">
        <v>0</v>
      </c>
      <c r="GU5" s="15">
        <v>0</v>
      </c>
      <c r="GV5" s="15">
        <v>0</v>
      </c>
      <c r="GW5" s="15">
        <v>0</v>
      </c>
      <c r="GX5" s="15">
        <v>2</v>
      </c>
      <c r="GY5" s="15">
        <v>0</v>
      </c>
      <c r="GZ5" s="15">
        <v>0</v>
      </c>
      <c r="HA5" s="15">
        <v>3</v>
      </c>
      <c r="HB5" s="15">
        <v>0</v>
      </c>
      <c r="HC5" s="15">
        <v>0</v>
      </c>
      <c r="HD5" s="15">
        <v>0</v>
      </c>
      <c r="HE5" s="15">
        <v>1</v>
      </c>
      <c r="HF5" s="15">
        <v>1</v>
      </c>
      <c r="HG5" s="15">
        <v>1</v>
      </c>
      <c r="HH5" s="15"/>
      <c r="HI5" s="15">
        <v>0</v>
      </c>
      <c r="HJ5" s="15">
        <v>2</v>
      </c>
      <c r="HK5" s="15">
        <v>0</v>
      </c>
      <c r="HL5" s="15">
        <v>0</v>
      </c>
      <c r="HM5" s="15" t="s">
        <v>268</v>
      </c>
      <c r="HN5" s="15">
        <v>1</v>
      </c>
      <c r="HO5" s="15">
        <v>0</v>
      </c>
      <c r="HP5" s="15">
        <v>1</v>
      </c>
      <c r="HQ5" s="15" t="s">
        <v>269</v>
      </c>
      <c r="HR5" s="15">
        <v>4</v>
      </c>
      <c r="HS5" s="15" t="s">
        <v>270</v>
      </c>
      <c r="HT5" s="15">
        <v>0</v>
      </c>
      <c r="HU5" s="15">
        <v>0</v>
      </c>
      <c r="HV5" s="15">
        <v>1</v>
      </c>
      <c r="HW5" s="15">
        <v>0</v>
      </c>
      <c r="HX5" s="15">
        <v>0</v>
      </c>
      <c r="HY5" s="15">
        <v>0</v>
      </c>
      <c r="HZ5" s="15">
        <v>0</v>
      </c>
      <c r="IA5" s="15" t="s">
        <v>517</v>
      </c>
      <c r="IB5" s="15">
        <v>0</v>
      </c>
      <c r="IC5" s="15">
        <v>0</v>
      </c>
      <c r="ID5" s="15">
        <v>0</v>
      </c>
      <c r="IE5" s="15">
        <v>1</v>
      </c>
      <c r="IF5" s="15">
        <v>0</v>
      </c>
      <c r="IG5" s="15">
        <v>0</v>
      </c>
      <c r="IH5" s="15">
        <v>0</v>
      </c>
      <c r="II5" s="15">
        <v>0</v>
      </c>
      <c r="IJ5" s="15">
        <v>40286</v>
      </c>
      <c r="IK5" s="15">
        <v>763</v>
      </c>
      <c r="IL5" s="15">
        <v>10957</v>
      </c>
      <c r="IM5" s="15">
        <v>24.61</v>
      </c>
      <c r="IN5" s="15">
        <v>4</v>
      </c>
      <c r="IO5" s="15">
        <v>3</v>
      </c>
      <c r="IP5" s="15">
        <v>58</v>
      </c>
      <c r="IQ5" s="15">
        <v>3</v>
      </c>
      <c r="IR5" s="15">
        <v>32</v>
      </c>
      <c r="IS5" s="15">
        <v>47</v>
      </c>
      <c r="IT5" s="15">
        <v>0</v>
      </c>
      <c r="IU5" s="15">
        <v>3</v>
      </c>
      <c r="IV5" s="24">
        <v>21245</v>
      </c>
      <c r="IW5" s="15" t="s">
        <v>271</v>
      </c>
      <c r="IX5" s="26">
        <v>41002</v>
      </c>
      <c r="IY5" s="49">
        <v>40286</v>
      </c>
      <c r="IZ5" s="7">
        <v>763.13660700000037</v>
      </c>
      <c r="JA5" s="49">
        <v>10957</v>
      </c>
      <c r="JB5" s="7">
        <v>24.617426000000002</v>
      </c>
      <c r="JC5" s="49">
        <v>5</v>
      </c>
      <c r="JD5" s="49">
        <v>3</v>
      </c>
      <c r="JE5" s="49">
        <v>58</v>
      </c>
      <c r="JF5" s="49">
        <v>4</v>
      </c>
      <c r="JG5" s="49">
        <v>41</v>
      </c>
      <c r="JH5" s="49">
        <v>45</v>
      </c>
      <c r="JI5" s="49">
        <v>0</v>
      </c>
      <c r="JJ5" s="49">
        <v>6.8965517241379306</v>
      </c>
      <c r="JK5" s="49">
        <v>8.0298598491947288</v>
      </c>
      <c r="JL5" s="49">
        <v>77.58620689655173</v>
      </c>
      <c r="JM5" s="49">
        <v>91.213420194374152</v>
      </c>
      <c r="JN5" s="36" t="e">
        <f t="shared" si="27"/>
        <v>#REF!</v>
      </c>
      <c r="JO5" s="32">
        <f t="shared" si="28"/>
        <v>60</v>
      </c>
      <c r="JP5" s="38">
        <v>2</v>
      </c>
      <c r="JQ5" s="35">
        <f t="shared" si="29"/>
        <v>8</v>
      </c>
      <c r="JR5" s="37">
        <f t="shared" si="30"/>
        <v>6</v>
      </c>
      <c r="JS5" s="39">
        <f t="shared" si="31"/>
        <v>45</v>
      </c>
      <c r="JT5" s="41">
        <v>89.662701765792718</v>
      </c>
      <c r="JU5" s="41">
        <f t="shared" si="32"/>
        <v>91.213420194374152</v>
      </c>
      <c r="JV5" s="44">
        <f t="shared" si="33"/>
        <v>1.5507184285814333</v>
      </c>
      <c r="JW5" s="39">
        <f t="shared" si="34"/>
        <v>58</v>
      </c>
      <c r="JX5" s="40">
        <v>5</v>
      </c>
      <c r="JY5" s="38">
        <v>4</v>
      </c>
      <c r="JZ5" s="55" t="e">
        <f t="shared" si="35"/>
        <v>#REF!</v>
      </c>
      <c r="KA5" s="38">
        <f t="shared" si="36"/>
        <v>0</v>
      </c>
      <c r="KB5" s="54">
        <f t="shared" si="37"/>
        <v>0</v>
      </c>
    </row>
    <row r="6" spans="1:288" s="8" customFormat="1" ht="89.25" x14ac:dyDescent="0.25">
      <c r="A6" s="4">
        <v>3203</v>
      </c>
      <c r="B6" s="15" t="s">
        <v>237</v>
      </c>
      <c r="C6" s="15" t="s">
        <v>272</v>
      </c>
      <c r="D6" s="15" t="s">
        <v>216</v>
      </c>
      <c r="E6" s="20">
        <v>1</v>
      </c>
      <c r="F6" s="15" t="s">
        <v>273</v>
      </c>
      <c r="G6" s="15">
        <v>34101</v>
      </c>
      <c r="H6" s="15" t="s">
        <v>274</v>
      </c>
      <c r="I6" s="15" t="s">
        <v>275</v>
      </c>
      <c r="J6" s="15" t="s">
        <v>223</v>
      </c>
      <c r="K6" s="15" t="s">
        <v>276</v>
      </c>
      <c r="L6" s="15" t="s">
        <v>232</v>
      </c>
      <c r="M6" s="15" t="s">
        <v>207</v>
      </c>
      <c r="N6" s="15">
        <v>376547540</v>
      </c>
      <c r="O6" s="15" t="s">
        <v>277</v>
      </c>
      <c r="P6" s="15"/>
      <c r="Q6" s="15"/>
      <c r="R6" s="15"/>
      <c r="S6" s="15"/>
      <c r="T6" s="15"/>
      <c r="U6" s="15"/>
      <c r="V6" s="15"/>
      <c r="W6" s="15"/>
      <c r="X6" s="15"/>
      <c r="Y6" s="15"/>
      <c r="Z6" s="15"/>
      <c r="AA6" s="15"/>
      <c r="AB6" s="15" t="s">
        <v>278</v>
      </c>
      <c r="AC6" s="15" t="s">
        <v>208</v>
      </c>
      <c r="AD6" s="15"/>
      <c r="AE6" s="15">
        <v>376547595</v>
      </c>
      <c r="AF6" s="15" t="s">
        <v>279</v>
      </c>
      <c r="AG6" s="28" t="s">
        <v>549</v>
      </c>
      <c r="AH6" s="15">
        <v>2</v>
      </c>
      <c r="AI6" s="15">
        <v>1</v>
      </c>
      <c r="AJ6" s="21">
        <f t="shared" si="0"/>
        <v>3</v>
      </c>
      <c r="AK6" s="15">
        <v>0</v>
      </c>
      <c r="AL6" s="21">
        <f t="shared" si="1"/>
        <v>3</v>
      </c>
      <c r="AM6" s="15">
        <v>1.5</v>
      </c>
      <c r="AN6" s="28">
        <v>1.5</v>
      </c>
      <c r="AO6" s="15">
        <v>0.25</v>
      </c>
      <c r="AP6" s="15">
        <v>0.25</v>
      </c>
      <c r="AQ6" s="21">
        <f t="shared" si="2"/>
        <v>1.75</v>
      </c>
      <c r="AR6" s="28">
        <f t="shared" si="3"/>
        <v>1.75</v>
      </c>
      <c r="AS6" s="15">
        <v>0.25</v>
      </c>
      <c r="AT6" s="15">
        <v>0</v>
      </c>
      <c r="AU6" s="21">
        <f t="shared" si="4"/>
        <v>2</v>
      </c>
      <c r="AV6" s="28">
        <f t="shared" si="5"/>
        <v>1.75</v>
      </c>
      <c r="AW6" s="15">
        <v>0</v>
      </c>
      <c r="AX6" s="15">
        <v>1</v>
      </c>
      <c r="AY6" s="15">
        <v>0</v>
      </c>
      <c r="AZ6" s="15">
        <v>2</v>
      </c>
      <c r="BA6" s="21">
        <f t="shared" si="6"/>
        <v>3</v>
      </c>
      <c r="BB6" s="15">
        <v>0</v>
      </c>
      <c r="BC6" s="15">
        <v>2</v>
      </c>
      <c r="BD6" s="15">
        <v>0</v>
      </c>
      <c r="BE6" s="15">
        <v>0</v>
      </c>
      <c r="BF6" s="15">
        <v>1</v>
      </c>
      <c r="BG6" s="15">
        <v>0</v>
      </c>
      <c r="BH6" s="15">
        <v>0</v>
      </c>
      <c r="BI6" s="15">
        <v>1</v>
      </c>
      <c r="BJ6" s="15">
        <v>0</v>
      </c>
      <c r="BK6" s="15">
        <v>1</v>
      </c>
      <c r="BL6" s="15">
        <v>0</v>
      </c>
      <c r="BM6" s="15">
        <v>1</v>
      </c>
      <c r="BN6" s="15">
        <v>1</v>
      </c>
      <c r="BO6" s="15">
        <v>0</v>
      </c>
      <c r="BP6" s="15">
        <v>1</v>
      </c>
      <c r="BQ6" s="15">
        <v>0</v>
      </c>
      <c r="BR6" s="15">
        <v>1</v>
      </c>
      <c r="BS6" s="15">
        <v>0</v>
      </c>
      <c r="BT6" s="15">
        <v>3</v>
      </c>
      <c r="BU6" s="15">
        <v>1</v>
      </c>
      <c r="BV6" s="15">
        <v>0</v>
      </c>
      <c r="BW6" s="15">
        <v>1</v>
      </c>
      <c r="BX6" s="15">
        <v>0</v>
      </c>
      <c r="BY6" s="15">
        <v>0</v>
      </c>
      <c r="BZ6" s="15">
        <v>0</v>
      </c>
      <c r="CA6" s="15">
        <v>1.5</v>
      </c>
      <c r="CB6" s="15">
        <v>1</v>
      </c>
      <c r="CC6" s="15">
        <v>1</v>
      </c>
      <c r="CD6" s="15">
        <v>1</v>
      </c>
      <c r="CE6" s="15">
        <v>1.5</v>
      </c>
      <c r="CF6" s="15">
        <v>1.5</v>
      </c>
      <c r="CG6" s="15">
        <v>1.5</v>
      </c>
      <c r="CH6" s="15">
        <v>1.5</v>
      </c>
      <c r="CI6" s="15">
        <v>1</v>
      </c>
      <c r="CJ6" s="15">
        <v>0.5</v>
      </c>
      <c r="CK6" s="15" t="s">
        <v>280</v>
      </c>
      <c r="CL6" s="15">
        <v>0.5</v>
      </c>
      <c r="CM6" s="15">
        <v>0.5</v>
      </c>
      <c r="CN6" s="15"/>
      <c r="CO6" s="15">
        <v>0.5</v>
      </c>
      <c r="CP6" s="15">
        <v>0.2</v>
      </c>
      <c r="CQ6" s="15">
        <v>0.05</v>
      </c>
      <c r="CR6" s="15" t="s">
        <v>281</v>
      </c>
      <c r="CS6" s="15">
        <v>0</v>
      </c>
      <c r="CT6" s="15">
        <v>0</v>
      </c>
      <c r="CU6" s="15">
        <v>0</v>
      </c>
      <c r="CV6" s="15"/>
      <c r="CW6" s="15"/>
      <c r="CX6" s="15"/>
      <c r="CY6" s="28">
        <f t="shared" si="7"/>
        <v>9</v>
      </c>
      <c r="CZ6" s="21">
        <f t="shared" si="8"/>
        <v>0.25</v>
      </c>
      <c r="DA6" s="28">
        <f t="shared" si="9"/>
        <v>9.25</v>
      </c>
      <c r="DB6" s="28">
        <f t="shared" si="10"/>
        <v>9.25</v>
      </c>
      <c r="DC6" s="15">
        <v>1</v>
      </c>
      <c r="DD6" s="15">
        <v>5</v>
      </c>
      <c r="DE6" s="15" t="s">
        <v>282</v>
      </c>
      <c r="DF6" s="15">
        <v>1</v>
      </c>
      <c r="DG6" s="15">
        <v>2</v>
      </c>
      <c r="DH6" s="15" t="s">
        <v>283</v>
      </c>
      <c r="DI6" s="15" t="s">
        <v>284</v>
      </c>
      <c r="DJ6" s="15" t="s">
        <v>513</v>
      </c>
      <c r="DK6" s="15" t="s">
        <v>285</v>
      </c>
      <c r="DL6" s="15">
        <v>0</v>
      </c>
      <c r="DM6" s="15">
        <v>0</v>
      </c>
      <c r="DN6" s="15"/>
      <c r="DO6" s="15">
        <v>5</v>
      </c>
      <c r="DP6" s="15">
        <v>3</v>
      </c>
      <c r="DQ6" s="15" t="s">
        <v>286</v>
      </c>
      <c r="DR6" s="15">
        <v>0</v>
      </c>
      <c r="DS6" s="15">
        <v>0</v>
      </c>
      <c r="DT6" s="15">
        <v>0</v>
      </c>
      <c r="DU6" s="15">
        <v>0</v>
      </c>
      <c r="DV6" s="15">
        <v>0</v>
      </c>
      <c r="DW6" s="15">
        <v>0</v>
      </c>
      <c r="DX6" s="21">
        <f t="shared" si="11"/>
        <v>0</v>
      </c>
      <c r="DY6" s="21">
        <f t="shared" si="12"/>
        <v>0</v>
      </c>
      <c r="DZ6" s="21">
        <f t="shared" si="13"/>
        <v>0</v>
      </c>
      <c r="EA6" s="15">
        <v>1</v>
      </c>
      <c r="EB6" s="15">
        <v>0</v>
      </c>
      <c r="EC6" s="15">
        <v>1</v>
      </c>
      <c r="ED6" s="15">
        <v>7</v>
      </c>
      <c r="EE6" s="15">
        <v>0</v>
      </c>
      <c r="EF6" s="15">
        <v>0</v>
      </c>
      <c r="EG6" s="21">
        <f t="shared" si="14"/>
        <v>8</v>
      </c>
      <c r="EH6" s="21">
        <f t="shared" si="15"/>
        <v>0</v>
      </c>
      <c r="EI6" s="21">
        <f t="shared" si="16"/>
        <v>1</v>
      </c>
      <c r="EJ6" s="21">
        <f t="shared" si="17"/>
        <v>8</v>
      </c>
      <c r="EK6" s="21">
        <f t="shared" si="18"/>
        <v>0</v>
      </c>
      <c r="EL6" s="21">
        <f t="shared" si="19"/>
        <v>1</v>
      </c>
      <c r="EM6" s="15">
        <v>1</v>
      </c>
      <c r="EN6" s="15">
        <v>0</v>
      </c>
      <c r="EO6" s="15">
        <v>0</v>
      </c>
      <c r="EP6" s="15">
        <v>0</v>
      </c>
      <c r="EQ6" s="21">
        <f t="shared" si="20"/>
        <v>1</v>
      </c>
      <c r="ER6" s="21">
        <f t="shared" si="21"/>
        <v>0</v>
      </c>
      <c r="ES6" s="15">
        <v>7</v>
      </c>
      <c r="ET6" s="15">
        <v>0</v>
      </c>
      <c r="EU6" s="15">
        <v>4</v>
      </c>
      <c r="EV6" s="15">
        <v>0</v>
      </c>
      <c r="EW6" s="21">
        <f t="shared" si="22"/>
        <v>11</v>
      </c>
      <c r="EX6" s="21">
        <f t="shared" ref="EX6:EX18" si="38">SUM(ET4,EV4)</f>
        <v>0</v>
      </c>
      <c r="EY6" s="21">
        <f t="shared" si="23"/>
        <v>12</v>
      </c>
      <c r="EZ6" s="21">
        <f t="shared" si="24"/>
        <v>0</v>
      </c>
      <c r="FA6" s="15">
        <v>0</v>
      </c>
      <c r="FB6" s="15">
        <v>0</v>
      </c>
      <c r="FC6" s="21">
        <f t="shared" si="25"/>
        <v>0</v>
      </c>
      <c r="FD6" s="15">
        <v>0</v>
      </c>
      <c r="FE6" s="15">
        <v>0</v>
      </c>
      <c r="FF6" s="15">
        <v>0</v>
      </c>
      <c r="FG6" s="15">
        <v>0</v>
      </c>
      <c r="FH6" s="15">
        <v>0</v>
      </c>
      <c r="FI6" s="15">
        <v>0</v>
      </c>
      <c r="FJ6" s="15">
        <v>1</v>
      </c>
      <c r="FK6" s="15">
        <v>0</v>
      </c>
      <c r="FL6" s="15">
        <v>0</v>
      </c>
      <c r="FM6" s="15">
        <v>9</v>
      </c>
      <c r="FN6" s="15">
        <v>9</v>
      </c>
      <c r="FO6" s="15">
        <v>8</v>
      </c>
      <c r="FP6" s="15">
        <v>1</v>
      </c>
      <c r="FQ6" s="15">
        <v>75</v>
      </c>
      <c r="FR6" s="15">
        <v>55</v>
      </c>
      <c r="FS6" s="21">
        <f t="shared" si="26"/>
        <v>29</v>
      </c>
      <c r="FT6" s="15">
        <v>1</v>
      </c>
      <c r="FU6" s="15">
        <v>1</v>
      </c>
      <c r="FV6" s="15">
        <v>0</v>
      </c>
      <c r="FW6" s="15">
        <v>0</v>
      </c>
      <c r="FX6" s="15">
        <v>0</v>
      </c>
      <c r="FY6" s="15">
        <v>0</v>
      </c>
      <c r="FZ6" s="15">
        <v>0</v>
      </c>
      <c r="GA6" s="15">
        <v>0</v>
      </c>
      <c r="GB6" s="15">
        <v>0</v>
      </c>
      <c r="GC6" s="15">
        <v>0</v>
      </c>
      <c r="GD6" s="15">
        <v>0</v>
      </c>
      <c r="GE6" s="15">
        <v>0</v>
      </c>
      <c r="GF6" s="15">
        <v>0</v>
      </c>
      <c r="GG6" s="15">
        <v>0</v>
      </c>
      <c r="GH6" s="15">
        <v>0</v>
      </c>
      <c r="GI6" s="15">
        <v>0</v>
      </c>
      <c r="GJ6" s="15">
        <v>0</v>
      </c>
      <c r="GK6" s="15">
        <v>0</v>
      </c>
      <c r="GL6" s="15">
        <v>0</v>
      </c>
      <c r="GM6" s="15">
        <v>0</v>
      </c>
      <c r="GN6" s="15">
        <v>0</v>
      </c>
      <c r="GO6" s="15">
        <v>0</v>
      </c>
      <c r="GP6" s="15">
        <v>0</v>
      </c>
      <c r="GQ6" s="15">
        <v>0</v>
      </c>
      <c r="GR6" s="15">
        <v>0</v>
      </c>
      <c r="GS6" s="15">
        <v>0</v>
      </c>
      <c r="GT6" s="15">
        <v>0</v>
      </c>
      <c r="GU6" s="15">
        <v>0</v>
      </c>
      <c r="GV6" s="15">
        <v>0</v>
      </c>
      <c r="GW6" s="15">
        <v>0</v>
      </c>
      <c r="GX6" s="15">
        <v>1</v>
      </c>
      <c r="GY6" s="15" t="s">
        <v>287</v>
      </c>
      <c r="GZ6" s="15">
        <v>0</v>
      </c>
      <c r="HA6" s="15">
        <v>2</v>
      </c>
      <c r="HB6" s="15" t="s">
        <v>288</v>
      </c>
      <c r="HC6" s="15" t="s">
        <v>289</v>
      </c>
      <c r="HD6" s="15" t="s">
        <v>290</v>
      </c>
      <c r="HE6" s="15">
        <v>1</v>
      </c>
      <c r="HF6" s="15">
        <v>1</v>
      </c>
      <c r="HG6" s="15">
        <v>1</v>
      </c>
      <c r="HH6" s="15"/>
      <c r="HI6" s="15">
        <v>0</v>
      </c>
      <c r="HJ6" s="15">
        <v>3</v>
      </c>
      <c r="HK6" s="15" t="s">
        <v>291</v>
      </c>
      <c r="HL6" s="15">
        <v>0</v>
      </c>
      <c r="HM6" s="15" t="s">
        <v>292</v>
      </c>
      <c r="HN6" s="15"/>
      <c r="HO6" s="15">
        <v>0</v>
      </c>
      <c r="HP6" s="15">
        <v>0</v>
      </c>
      <c r="HQ6" s="15">
        <v>0</v>
      </c>
      <c r="HR6" s="15">
        <v>1</v>
      </c>
      <c r="HS6" s="15" t="s">
        <v>293</v>
      </c>
      <c r="HT6" s="15">
        <v>1</v>
      </c>
      <c r="HU6" s="15">
        <v>1</v>
      </c>
      <c r="HV6" s="15">
        <v>1</v>
      </c>
      <c r="HW6" s="15">
        <v>1</v>
      </c>
      <c r="HX6" s="15">
        <v>0</v>
      </c>
      <c r="HY6" s="15">
        <v>0</v>
      </c>
      <c r="HZ6" s="15">
        <v>15</v>
      </c>
      <c r="IA6" s="15" t="s">
        <v>294</v>
      </c>
      <c r="IB6" s="15">
        <v>0</v>
      </c>
      <c r="IC6" s="15">
        <v>0</v>
      </c>
      <c r="ID6" s="15">
        <v>0</v>
      </c>
      <c r="IE6" s="15">
        <v>0</v>
      </c>
      <c r="IF6" s="15">
        <v>0</v>
      </c>
      <c r="IG6" s="15">
        <v>0</v>
      </c>
      <c r="IH6" s="15" t="s">
        <v>295</v>
      </c>
      <c r="II6" s="15">
        <v>0</v>
      </c>
      <c r="IJ6" s="15">
        <v>12200</v>
      </c>
      <c r="IK6" s="15">
        <v>256</v>
      </c>
      <c r="IL6" s="15">
        <v>5700</v>
      </c>
      <c r="IM6" s="15">
        <v>43</v>
      </c>
      <c r="IN6" s="15">
        <v>1</v>
      </c>
      <c r="IO6" s="15">
        <v>1</v>
      </c>
      <c r="IP6" s="15">
        <v>19</v>
      </c>
      <c r="IQ6" s="15">
        <v>3</v>
      </c>
      <c r="IR6" s="15">
        <v>2</v>
      </c>
      <c r="IS6" s="15">
        <v>5</v>
      </c>
      <c r="IT6" s="15">
        <v>0</v>
      </c>
      <c r="IU6" s="24">
        <v>43525</v>
      </c>
      <c r="IV6" s="24">
        <v>43525</v>
      </c>
      <c r="IW6" s="24">
        <v>43586</v>
      </c>
      <c r="IX6" s="24">
        <v>43586</v>
      </c>
      <c r="IY6" s="49">
        <v>12180</v>
      </c>
      <c r="IZ6" s="7">
        <v>258.70658700000001</v>
      </c>
      <c r="JA6" s="49">
        <v>5607</v>
      </c>
      <c r="JB6" s="7">
        <v>43.022188</v>
      </c>
      <c r="JC6" s="49">
        <v>2</v>
      </c>
      <c r="JD6" s="49">
        <v>1</v>
      </c>
      <c r="JE6" s="49">
        <v>20</v>
      </c>
      <c r="JF6" s="49">
        <v>2</v>
      </c>
      <c r="JG6" s="49">
        <v>1</v>
      </c>
      <c r="JH6" s="49">
        <v>3</v>
      </c>
      <c r="JI6" s="49">
        <v>0</v>
      </c>
      <c r="JJ6" s="49">
        <v>10</v>
      </c>
      <c r="JK6" s="49">
        <v>10.193671643930735</v>
      </c>
      <c r="JL6" s="49">
        <v>15</v>
      </c>
      <c r="JM6" s="49">
        <v>16.281804220160808</v>
      </c>
      <c r="JN6" s="36">
        <f t="shared" si="27"/>
        <v>19.333333333333332</v>
      </c>
      <c r="JO6" s="32">
        <f t="shared" si="28"/>
        <v>0.66666666666666663</v>
      </c>
      <c r="JP6" s="42"/>
      <c r="JQ6" s="35">
        <f t="shared" si="29"/>
        <v>3</v>
      </c>
      <c r="JR6" s="31">
        <v>0</v>
      </c>
      <c r="JS6" s="39">
        <f t="shared" si="31"/>
        <v>3</v>
      </c>
      <c r="JT6" s="41">
        <v>16.281804220160808</v>
      </c>
      <c r="JU6" s="41">
        <f t="shared" si="32"/>
        <v>16.281804220160808</v>
      </c>
      <c r="JV6" s="44">
        <f t="shared" si="33"/>
        <v>0</v>
      </c>
      <c r="JW6" s="39">
        <f t="shared" si="34"/>
        <v>20</v>
      </c>
      <c r="JX6" s="40">
        <v>5</v>
      </c>
      <c r="JY6" s="38">
        <v>1</v>
      </c>
      <c r="JZ6" s="55">
        <f t="shared" si="35"/>
        <v>16.571428571428573</v>
      </c>
      <c r="KA6" s="38">
        <f t="shared" si="36"/>
        <v>0</v>
      </c>
      <c r="KB6" s="54">
        <f t="shared" si="37"/>
        <v>0</v>
      </c>
    </row>
    <row r="7" spans="1:288" s="8" customFormat="1" ht="25.5" x14ac:dyDescent="0.25">
      <c r="A7" s="4">
        <v>3204</v>
      </c>
      <c r="B7" s="15" t="s">
        <v>237</v>
      </c>
      <c r="C7" s="15" t="s">
        <v>296</v>
      </c>
      <c r="D7" s="15" t="s">
        <v>297</v>
      </c>
      <c r="E7" s="20">
        <v>52</v>
      </c>
      <c r="F7" s="15" t="s">
        <v>298</v>
      </c>
      <c r="G7" s="15">
        <v>34601</v>
      </c>
      <c r="H7" s="15" t="s">
        <v>299</v>
      </c>
      <c r="I7" s="15" t="s">
        <v>300</v>
      </c>
      <c r="J7" s="15" t="s">
        <v>210</v>
      </c>
      <c r="K7" s="15" t="s">
        <v>301</v>
      </c>
      <c r="L7" s="15" t="s">
        <v>220</v>
      </c>
      <c r="M7" s="15" t="s">
        <v>207</v>
      </c>
      <c r="N7" s="15">
        <v>379415142</v>
      </c>
      <c r="O7" s="15" t="s">
        <v>302</v>
      </c>
      <c r="P7" s="15"/>
      <c r="Q7" s="15"/>
      <c r="R7" s="15"/>
      <c r="S7" s="15"/>
      <c r="T7" s="15"/>
      <c r="U7" s="15"/>
      <c r="V7" s="15"/>
      <c r="W7" s="15"/>
      <c r="X7" s="15"/>
      <c r="Y7" s="15"/>
      <c r="Z7" s="15"/>
      <c r="AA7" s="15"/>
      <c r="AB7" s="15" t="s">
        <v>301</v>
      </c>
      <c r="AC7" s="15" t="s">
        <v>220</v>
      </c>
      <c r="AD7" s="15" t="s">
        <v>207</v>
      </c>
      <c r="AE7" s="15">
        <v>379415142</v>
      </c>
      <c r="AF7" s="15" t="s">
        <v>302</v>
      </c>
      <c r="AG7" s="21" t="s">
        <v>548</v>
      </c>
      <c r="AH7" s="15">
        <v>3</v>
      </c>
      <c r="AI7" s="15">
        <v>0</v>
      </c>
      <c r="AJ7" s="21">
        <f t="shared" si="0"/>
        <v>3</v>
      </c>
      <c r="AK7" s="15">
        <v>0</v>
      </c>
      <c r="AL7" s="21">
        <f t="shared" si="1"/>
        <v>3</v>
      </c>
      <c r="AM7" s="15">
        <v>2</v>
      </c>
      <c r="AN7" s="15">
        <v>2</v>
      </c>
      <c r="AO7" s="15">
        <v>0</v>
      </c>
      <c r="AP7" s="15">
        <v>0</v>
      </c>
      <c r="AQ7" s="21">
        <f t="shared" si="2"/>
        <v>2</v>
      </c>
      <c r="AR7" s="21">
        <f t="shared" si="3"/>
        <v>2</v>
      </c>
      <c r="AS7" s="15">
        <v>0</v>
      </c>
      <c r="AT7" s="15">
        <v>0</v>
      </c>
      <c r="AU7" s="21">
        <f t="shared" si="4"/>
        <v>2</v>
      </c>
      <c r="AV7" s="21">
        <f t="shared" si="5"/>
        <v>2</v>
      </c>
      <c r="AW7" s="15">
        <v>0</v>
      </c>
      <c r="AX7" s="15">
        <v>1</v>
      </c>
      <c r="AY7" s="15">
        <v>0</v>
      </c>
      <c r="AZ7" s="15">
        <v>2</v>
      </c>
      <c r="BA7" s="21">
        <f t="shared" si="6"/>
        <v>3</v>
      </c>
      <c r="BB7" s="15">
        <v>0</v>
      </c>
      <c r="BC7" s="15">
        <v>1</v>
      </c>
      <c r="BD7" s="15">
        <v>0</v>
      </c>
      <c r="BE7" s="15">
        <v>0</v>
      </c>
      <c r="BF7" s="15">
        <v>2</v>
      </c>
      <c r="BG7" s="15">
        <v>0</v>
      </c>
      <c r="BH7" s="15">
        <v>0</v>
      </c>
      <c r="BI7" s="15">
        <v>1</v>
      </c>
      <c r="BJ7" s="15">
        <v>1</v>
      </c>
      <c r="BK7" s="15">
        <v>1</v>
      </c>
      <c r="BL7" s="15">
        <v>0</v>
      </c>
      <c r="BM7" s="15">
        <v>0</v>
      </c>
      <c r="BN7" s="15">
        <v>0</v>
      </c>
      <c r="BO7" s="15">
        <v>2</v>
      </c>
      <c r="BP7" s="15">
        <v>0</v>
      </c>
      <c r="BQ7" s="15">
        <v>0</v>
      </c>
      <c r="BR7" s="15">
        <v>1</v>
      </c>
      <c r="BS7" s="15">
        <v>0</v>
      </c>
      <c r="BT7" s="15">
        <v>2</v>
      </c>
      <c r="BU7" s="15">
        <v>1</v>
      </c>
      <c r="BV7" s="15">
        <v>0</v>
      </c>
      <c r="BW7" s="15">
        <v>1</v>
      </c>
      <c r="BX7" s="15">
        <v>0</v>
      </c>
      <c r="BY7" s="15">
        <v>1</v>
      </c>
      <c r="BZ7" s="15">
        <v>0</v>
      </c>
      <c r="CA7" s="15">
        <v>1</v>
      </c>
      <c r="CB7" s="15">
        <v>1</v>
      </c>
      <c r="CC7" s="15">
        <v>1</v>
      </c>
      <c r="CD7" s="15">
        <v>1</v>
      </c>
      <c r="CE7" s="15">
        <v>1</v>
      </c>
      <c r="CF7" s="15">
        <v>0.9</v>
      </c>
      <c r="CG7" s="15">
        <v>0.05</v>
      </c>
      <c r="CH7" s="15">
        <v>0.05</v>
      </c>
      <c r="CI7" s="15">
        <v>0</v>
      </c>
      <c r="CJ7" s="15">
        <v>0</v>
      </c>
      <c r="CK7" s="15">
        <v>0</v>
      </c>
      <c r="CL7" s="15">
        <v>0</v>
      </c>
      <c r="CM7" s="15">
        <v>0</v>
      </c>
      <c r="CN7" s="15">
        <v>0</v>
      </c>
      <c r="CO7" s="15">
        <v>0</v>
      </c>
      <c r="CP7" s="15">
        <v>0</v>
      </c>
      <c r="CQ7" s="15">
        <v>0</v>
      </c>
      <c r="CR7" s="15"/>
      <c r="CS7" s="15">
        <v>0</v>
      </c>
      <c r="CT7" s="15">
        <v>0</v>
      </c>
      <c r="CU7" s="15">
        <v>0</v>
      </c>
      <c r="CV7" s="15">
        <v>0</v>
      </c>
      <c r="CW7" s="15">
        <v>0</v>
      </c>
      <c r="CX7" s="15">
        <v>0</v>
      </c>
      <c r="CY7" s="21">
        <f t="shared" si="7"/>
        <v>2</v>
      </c>
      <c r="CZ7" s="21">
        <f t="shared" si="8"/>
        <v>0</v>
      </c>
      <c r="DA7" s="21">
        <f t="shared" si="9"/>
        <v>2</v>
      </c>
      <c r="DB7" s="21">
        <f t="shared" si="10"/>
        <v>2</v>
      </c>
      <c r="DC7" s="15">
        <v>1</v>
      </c>
      <c r="DD7" s="15">
        <v>2</v>
      </c>
      <c r="DE7" s="15" t="s">
        <v>303</v>
      </c>
      <c r="DF7" s="15">
        <v>0</v>
      </c>
      <c r="DG7" s="15">
        <v>0</v>
      </c>
      <c r="DH7" s="15"/>
      <c r="DI7" s="15"/>
      <c r="DJ7" s="15" t="s">
        <v>513</v>
      </c>
      <c r="DK7" s="15" t="s">
        <v>304</v>
      </c>
      <c r="DL7" s="15">
        <v>0</v>
      </c>
      <c r="DM7" s="15">
        <v>0</v>
      </c>
      <c r="DN7" s="15">
        <v>0</v>
      </c>
      <c r="DO7" s="15">
        <v>15</v>
      </c>
      <c r="DP7" s="15">
        <v>0</v>
      </c>
      <c r="DQ7" s="15"/>
      <c r="DR7" s="15">
        <v>1</v>
      </c>
      <c r="DS7" s="15">
        <v>0</v>
      </c>
      <c r="DT7" s="15">
        <v>0</v>
      </c>
      <c r="DU7" s="15">
        <v>0</v>
      </c>
      <c r="DV7" s="15">
        <v>0</v>
      </c>
      <c r="DW7" s="15">
        <v>0</v>
      </c>
      <c r="DX7" s="21">
        <f t="shared" si="11"/>
        <v>1</v>
      </c>
      <c r="DY7" s="21">
        <f t="shared" si="12"/>
        <v>0</v>
      </c>
      <c r="DZ7" s="21">
        <f t="shared" si="13"/>
        <v>0</v>
      </c>
      <c r="EA7" s="15">
        <v>0</v>
      </c>
      <c r="EB7" s="15">
        <v>0</v>
      </c>
      <c r="EC7" s="15">
        <v>0</v>
      </c>
      <c r="ED7" s="15">
        <v>4</v>
      </c>
      <c r="EE7" s="15">
        <v>0</v>
      </c>
      <c r="EF7" s="15">
        <v>0</v>
      </c>
      <c r="EG7" s="21">
        <f t="shared" si="14"/>
        <v>4</v>
      </c>
      <c r="EH7" s="21">
        <f t="shared" si="15"/>
        <v>0</v>
      </c>
      <c r="EI7" s="21">
        <f t="shared" si="16"/>
        <v>0</v>
      </c>
      <c r="EJ7" s="21">
        <f t="shared" si="17"/>
        <v>5</v>
      </c>
      <c r="EK7" s="21">
        <f t="shared" si="18"/>
        <v>0</v>
      </c>
      <c r="EL7" s="21">
        <f t="shared" si="19"/>
        <v>0</v>
      </c>
      <c r="EM7" s="15">
        <v>3</v>
      </c>
      <c r="EN7" s="15">
        <v>0</v>
      </c>
      <c r="EO7" s="15">
        <v>0</v>
      </c>
      <c r="EP7" s="15">
        <v>0</v>
      </c>
      <c r="EQ7" s="21">
        <f t="shared" si="20"/>
        <v>3</v>
      </c>
      <c r="ER7" s="21">
        <f t="shared" si="21"/>
        <v>0</v>
      </c>
      <c r="ES7" s="15">
        <v>3</v>
      </c>
      <c r="ET7" s="15">
        <v>0</v>
      </c>
      <c r="EU7" s="15">
        <v>0</v>
      </c>
      <c r="EV7" s="15">
        <v>0</v>
      </c>
      <c r="EW7" s="21">
        <f t="shared" si="22"/>
        <v>3</v>
      </c>
      <c r="EX7" s="21">
        <f t="shared" si="38"/>
        <v>0</v>
      </c>
      <c r="EY7" s="21">
        <f t="shared" si="23"/>
        <v>6</v>
      </c>
      <c r="EZ7" s="21">
        <f t="shared" si="24"/>
        <v>0</v>
      </c>
      <c r="FA7" s="15">
        <v>0</v>
      </c>
      <c r="FB7" s="15">
        <v>0</v>
      </c>
      <c r="FC7" s="21">
        <f t="shared" si="25"/>
        <v>0</v>
      </c>
      <c r="FD7" s="15">
        <v>1</v>
      </c>
      <c r="FE7" s="15">
        <v>2</v>
      </c>
      <c r="FF7" s="15">
        <v>0</v>
      </c>
      <c r="FG7" s="15">
        <v>0</v>
      </c>
      <c r="FH7" s="15">
        <v>0</v>
      </c>
      <c r="FI7" s="15">
        <v>0</v>
      </c>
      <c r="FJ7" s="15">
        <v>0</v>
      </c>
      <c r="FK7" s="15">
        <v>0</v>
      </c>
      <c r="FL7" s="15">
        <v>0</v>
      </c>
      <c r="FM7" s="15">
        <v>0</v>
      </c>
      <c r="FN7" s="15">
        <v>0</v>
      </c>
      <c r="FO7" s="15">
        <v>0</v>
      </c>
      <c r="FP7" s="15">
        <v>0</v>
      </c>
      <c r="FQ7" s="15">
        <v>32</v>
      </c>
      <c r="FR7" s="15">
        <v>3</v>
      </c>
      <c r="FS7" s="21">
        <f t="shared" si="26"/>
        <v>11</v>
      </c>
      <c r="FT7" s="15">
        <v>0</v>
      </c>
      <c r="FU7" s="15">
        <v>0</v>
      </c>
      <c r="FV7" s="15">
        <v>0</v>
      </c>
      <c r="FW7" s="15">
        <v>0</v>
      </c>
      <c r="FX7" s="15">
        <v>0</v>
      </c>
      <c r="FY7" s="15">
        <v>0</v>
      </c>
      <c r="FZ7" s="15">
        <v>0</v>
      </c>
      <c r="GA7" s="15">
        <v>0</v>
      </c>
      <c r="GB7" s="15">
        <v>0</v>
      </c>
      <c r="GC7" s="15">
        <v>0</v>
      </c>
      <c r="GD7" s="15">
        <v>0</v>
      </c>
      <c r="GE7" s="15">
        <v>0</v>
      </c>
      <c r="GF7" s="15">
        <v>0</v>
      </c>
      <c r="GG7" s="15">
        <v>0</v>
      </c>
      <c r="GH7" s="15">
        <v>0</v>
      </c>
      <c r="GI7" s="15">
        <v>0</v>
      </c>
      <c r="GJ7" s="15">
        <v>0</v>
      </c>
      <c r="GK7" s="15">
        <v>0</v>
      </c>
      <c r="GL7" s="15">
        <v>0</v>
      </c>
      <c r="GM7" s="15">
        <v>0</v>
      </c>
      <c r="GN7" s="15">
        <v>0</v>
      </c>
      <c r="GO7" s="15">
        <v>0</v>
      </c>
      <c r="GP7" s="15">
        <v>0</v>
      </c>
      <c r="GQ7" s="15">
        <v>0</v>
      </c>
      <c r="GR7" s="15">
        <v>0</v>
      </c>
      <c r="GS7" s="15">
        <v>0</v>
      </c>
      <c r="GT7" s="15">
        <v>0</v>
      </c>
      <c r="GU7" s="15">
        <v>0</v>
      </c>
      <c r="GV7" s="15">
        <v>0</v>
      </c>
      <c r="GW7" s="15">
        <v>0</v>
      </c>
      <c r="GX7" s="15">
        <v>1</v>
      </c>
      <c r="GY7" s="15" t="s">
        <v>305</v>
      </c>
      <c r="GZ7" s="15">
        <v>0</v>
      </c>
      <c r="HA7" s="15">
        <v>3</v>
      </c>
      <c r="HB7" s="15">
        <v>0</v>
      </c>
      <c r="HC7" s="15" t="s">
        <v>306</v>
      </c>
      <c r="HD7" s="15">
        <v>0</v>
      </c>
      <c r="HE7" s="15">
        <v>0</v>
      </c>
      <c r="HF7" s="15">
        <v>1</v>
      </c>
      <c r="HG7" s="15">
        <v>1</v>
      </c>
      <c r="HH7" s="15">
        <v>0</v>
      </c>
      <c r="HI7" s="15">
        <v>0</v>
      </c>
      <c r="HJ7" s="15">
        <v>2</v>
      </c>
      <c r="HK7" s="15">
        <v>0</v>
      </c>
      <c r="HL7" s="15" t="s">
        <v>307</v>
      </c>
      <c r="HM7" s="15" t="s">
        <v>308</v>
      </c>
      <c r="HN7" s="15">
        <v>2</v>
      </c>
      <c r="HO7" s="15">
        <v>0</v>
      </c>
      <c r="HP7" s="15">
        <v>0</v>
      </c>
      <c r="HQ7" s="15">
        <v>0</v>
      </c>
      <c r="HR7" s="15">
        <v>1</v>
      </c>
      <c r="HS7" s="15"/>
      <c r="HT7" s="15">
        <v>1</v>
      </c>
      <c r="HU7" s="15">
        <v>1</v>
      </c>
      <c r="HV7" s="15">
        <v>1</v>
      </c>
      <c r="HW7" s="15">
        <v>1</v>
      </c>
      <c r="HX7" s="15">
        <v>1</v>
      </c>
      <c r="HY7" s="15">
        <v>0</v>
      </c>
      <c r="HZ7" s="15">
        <v>0</v>
      </c>
      <c r="IA7" s="15">
        <v>0</v>
      </c>
      <c r="IB7" s="15">
        <v>0</v>
      </c>
      <c r="IC7" s="15">
        <v>2</v>
      </c>
      <c r="ID7" s="15">
        <v>0</v>
      </c>
      <c r="IE7" s="15">
        <v>1</v>
      </c>
      <c r="IF7" s="15">
        <v>0</v>
      </c>
      <c r="IG7" s="15">
        <v>1</v>
      </c>
      <c r="IH7" s="15">
        <v>0</v>
      </c>
      <c r="II7" s="15">
        <v>0</v>
      </c>
      <c r="IJ7" s="15"/>
      <c r="IK7" s="15"/>
      <c r="IL7" s="15"/>
      <c r="IM7" s="15"/>
      <c r="IN7" s="15"/>
      <c r="IO7" s="15"/>
      <c r="IP7" s="15"/>
      <c r="IQ7" s="15"/>
      <c r="IR7" s="15"/>
      <c r="IS7" s="15"/>
      <c r="IT7" s="15"/>
      <c r="IU7" s="15"/>
      <c r="IV7" s="15"/>
      <c r="IW7" s="15"/>
      <c r="IX7" s="15"/>
      <c r="IY7" s="49">
        <v>14261</v>
      </c>
      <c r="IZ7" s="7">
        <v>288.68877499999996</v>
      </c>
      <c r="JA7" s="49">
        <v>4947</v>
      </c>
      <c r="JB7" s="7">
        <v>71.320791999999997</v>
      </c>
      <c r="JC7" s="49">
        <v>2</v>
      </c>
      <c r="JD7" s="49">
        <v>2</v>
      </c>
      <c r="JE7" s="49">
        <v>18</v>
      </c>
      <c r="JF7" s="49">
        <v>3</v>
      </c>
      <c r="JG7" s="49">
        <v>14</v>
      </c>
      <c r="JH7" s="49">
        <v>17</v>
      </c>
      <c r="JI7" s="49">
        <v>0</v>
      </c>
      <c r="JJ7" s="49">
        <v>16.666666666666664</v>
      </c>
      <c r="JK7" s="49">
        <v>11.122150488878551</v>
      </c>
      <c r="JL7" s="49">
        <v>94.444444444444443</v>
      </c>
      <c r="JM7" s="49">
        <v>95.194660755341118</v>
      </c>
      <c r="JN7" s="36">
        <f t="shared" si="27"/>
        <v>12.222222222222221</v>
      </c>
      <c r="JO7" s="32">
        <f t="shared" si="28"/>
        <v>0</v>
      </c>
      <c r="JP7" s="42"/>
      <c r="JQ7" s="35">
        <f t="shared" si="29"/>
        <v>3</v>
      </c>
      <c r="JR7" s="31">
        <v>0</v>
      </c>
      <c r="JS7" s="39">
        <f t="shared" si="31"/>
        <v>17</v>
      </c>
      <c r="JT7" s="41">
        <v>89.091860256776528</v>
      </c>
      <c r="JU7" s="41">
        <f t="shared" si="32"/>
        <v>95.194660755341118</v>
      </c>
      <c r="JV7" s="44">
        <f t="shared" si="33"/>
        <v>6.1028004985645907</v>
      </c>
      <c r="JW7" s="39">
        <f t="shared" si="34"/>
        <v>18</v>
      </c>
      <c r="JX7" s="40">
        <v>5</v>
      </c>
      <c r="JY7" s="38">
        <v>2</v>
      </c>
      <c r="JZ7" s="55">
        <f t="shared" si="35"/>
        <v>5.5</v>
      </c>
      <c r="KA7" s="38">
        <f t="shared" si="36"/>
        <v>2</v>
      </c>
      <c r="KB7" s="54">
        <v>0</v>
      </c>
    </row>
    <row r="8" spans="1:288" s="8" customFormat="1" x14ac:dyDescent="0.25">
      <c r="A8" s="4">
        <v>3205</v>
      </c>
      <c r="B8" s="15" t="s">
        <v>237</v>
      </c>
      <c r="C8" s="15" t="s">
        <v>309</v>
      </c>
      <c r="D8" s="15" t="s">
        <v>236</v>
      </c>
      <c r="E8" s="20" t="s">
        <v>310</v>
      </c>
      <c r="F8" s="15" t="s">
        <v>311</v>
      </c>
      <c r="G8" s="15">
        <v>33920</v>
      </c>
      <c r="H8" s="15" t="s">
        <v>312</v>
      </c>
      <c r="I8" s="15" t="s">
        <v>313</v>
      </c>
      <c r="J8" s="15" t="s">
        <v>223</v>
      </c>
      <c r="K8" s="15" t="s">
        <v>314</v>
      </c>
      <c r="L8" s="15" t="s">
        <v>213</v>
      </c>
      <c r="M8" s="15" t="s">
        <v>207</v>
      </c>
      <c r="N8" s="15">
        <v>376347229</v>
      </c>
      <c r="O8" s="15" t="s">
        <v>315</v>
      </c>
      <c r="P8" s="15" t="s">
        <v>234</v>
      </c>
      <c r="Q8" s="15" t="s">
        <v>316</v>
      </c>
      <c r="R8" s="15" t="s">
        <v>317</v>
      </c>
      <c r="S8" s="15"/>
      <c r="T8" s="15">
        <v>376347225</v>
      </c>
      <c r="U8" s="15" t="s">
        <v>318</v>
      </c>
      <c r="V8" s="15"/>
      <c r="W8" s="15"/>
      <c r="X8" s="15"/>
      <c r="Y8" s="15"/>
      <c r="Z8" s="15"/>
      <c r="AA8" s="15"/>
      <c r="AB8" s="15"/>
      <c r="AC8" s="15"/>
      <c r="AD8" s="15"/>
      <c r="AE8" s="15"/>
      <c r="AF8" s="15"/>
      <c r="AG8" s="28" t="s">
        <v>549</v>
      </c>
      <c r="AH8" s="15">
        <v>3</v>
      </c>
      <c r="AI8" s="15">
        <v>1</v>
      </c>
      <c r="AJ8" s="21">
        <f t="shared" si="0"/>
        <v>4</v>
      </c>
      <c r="AK8" s="15">
        <v>0</v>
      </c>
      <c r="AL8" s="21">
        <f t="shared" si="1"/>
        <v>4</v>
      </c>
      <c r="AM8" s="15">
        <v>3</v>
      </c>
      <c r="AN8" s="28">
        <v>3</v>
      </c>
      <c r="AO8" s="15">
        <v>1</v>
      </c>
      <c r="AP8" s="28">
        <v>1</v>
      </c>
      <c r="AQ8" s="21">
        <f t="shared" si="2"/>
        <v>4</v>
      </c>
      <c r="AR8" s="28">
        <f t="shared" si="3"/>
        <v>4</v>
      </c>
      <c r="AS8" s="15">
        <v>0</v>
      </c>
      <c r="AT8" s="15">
        <v>0</v>
      </c>
      <c r="AU8" s="21">
        <f t="shared" si="4"/>
        <v>4</v>
      </c>
      <c r="AV8" s="28">
        <f t="shared" si="5"/>
        <v>4</v>
      </c>
      <c r="AW8" s="15">
        <v>1</v>
      </c>
      <c r="AX8" s="15">
        <v>0</v>
      </c>
      <c r="AY8" s="15">
        <v>1</v>
      </c>
      <c r="AZ8" s="15">
        <v>1</v>
      </c>
      <c r="BA8" s="21">
        <f t="shared" si="6"/>
        <v>3</v>
      </c>
      <c r="BB8" s="15">
        <v>0</v>
      </c>
      <c r="BC8" s="15">
        <v>2</v>
      </c>
      <c r="BD8" s="15">
        <v>0</v>
      </c>
      <c r="BE8" s="15">
        <v>0</v>
      </c>
      <c r="BF8" s="15">
        <v>1</v>
      </c>
      <c r="BG8" s="15">
        <v>0</v>
      </c>
      <c r="BH8" s="15">
        <v>0</v>
      </c>
      <c r="BI8" s="15">
        <v>1</v>
      </c>
      <c r="BJ8" s="15">
        <v>1</v>
      </c>
      <c r="BK8" s="15">
        <v>1</v>
      </c>
      <c r="BL8" s="15">
        <v>0</v>
      </c>
      <c r="BM8" s="15">
        <v>0</v>
      </c>
      <c r="BN8" s="15">
        <v>0</v>
      </c>
      <c r="BO8" s="15">
        <v>2</v>
      </c>
      <c r="BP8" s="15">
        <v>1</v>
      </c>
      <c r="BQ8" s="15">
        <v>0</v>
      </c>
      <c r="BR8" s="15">
        <v>1</v>
      </c>
      <c r="BS8" s="15">
        <v>0</v>
      </c>
      <c r="BT8" s="15">
        <v>3</v>
      </c>
      <c r="BU8" s="15">
        <v>1</v>
      </c>
      <c r="BV8" s="15">
        <v>0</v>
      </c>
      <c r="BW8" s="15">
        <v>1</v>
      </c>
      <c r="BX8" s="15">
        <v>1</v>
      </c>
      <c r="BY8" s="15">
        <v>1</v>
      </c>
      <c r="BZ8" s="15">
        <v>0</v>
      </c>
      <c r="CA8" s="15">
        <v>1</v>
      </c>
      <c r="CB8" s="15">
        <v>1</v>
      </c>
      <c r="CC8" s="15">
        <v>1</v>
      </c>
      <c r="CD8" s="15">
        <v>1</v>
      </c>
      <c r="CE8" s="15">
        <v>1</v>
      </c>
      <c r="CF8" s="15">
        <v>2</v>
      </c>
      <c r="CG8" s="15">
        <v>2</v>
      </c>
      <c r="CH8" s="15">
        <v>2</v>
      </c>
      <c r="CI8" s="15">
        <v>1</v>
      </c>
      <c r="CJ8" s="15"/>
      <c r="CK8" s="15"/>
      <c r="CL8" s="15">
        <v>2</v>
      </c>
      <c r="CM8" s="15"/>
      <c r="CN8" s="15"/>
      <c r="CO8" s="15">
        <v>1</v>
      </c>
      <c r="CP8" s="15"/>
      <c r="CQ8" s="15"/>
      <c r="CR8" s="15"/>
      <c r="CS8" s="15"/>
      <c r="CT8" s="15"/>
      <c r="CU8" s="15"/>
      <c r="CV8" s="15"/>
      <c r="CW8" s="15"/>
      <c r="CX8" s="15"/>
      <c r="CY8" s="28">
        <f t="shared" si="7"/>
        <v>11</v>
      </c>
      <c r="CZ8" s="28">
        <f t="shared" si="8"/>
        <v>0</v>
      </c>
      <c r="DA8" s="28">
        <f t="shared" si="9"/>
        <v>11</v>
      </c>
      <c r="DB8" s="28">
        <f t="shared" si="10"/>
        <v>11</v>
      </c>
      <c r="DC8" s="15">
        <v>0</v>
      </c>
      <c r="DD8" s="15">
        <v>0</v>
      </c>
      <c r="DE8" s="15">
        <v>0</v>
      </c>
      <c r="DF8" s="15">
        <v>0</v>
      </c>
      <c r="DG8" s="15">
        <v>0</v>
      </c>
      <c r="DH8" s="15"/>
      <c r="DI8" s="15"/>
      <c r="DJ8" s="15" t="s">
        <v>513</v>
      </c>
      <c r="DK8" s="15"/>
      <c r="DL8" s="15">
        <v>0</v>
      </c>
      <c r="DM8" s="15">
        <v>0</v>
      </c>
      <c r="DN8" s="15">
        <v>0</v>
      </c>
      <c r="DO8" s="15">
        <v>2</v>
      </c>
      <c r="DP8" s="15">
        <v>0</v>
      </c>
      <c r="DQ8" s="15"/>
      <c r="DR8" s="15">
        <v>1</v>
      </c>
      <c r="DS8" s="15">
        <v>0</v>
      </c>
      <c r="DT8" s="15">
        <v>0</v>
      </c>
      <c r="DU8" s="15">
        <v>15</v>
      </c>
      <c r="DV8" s="15">
        <v>0</v>
      </c>
      <c r="DW8" s="15">
        <v>0</v>
      </c>
      <c r="DX8" s="21">
        <f t="shared" si="11"/>
        <v>16</v>
      </c>
      <c r="DY8" s="21">
        <f t="shared" si="12"/>
        <v>0</v>
      </c>
      <c r="DZ8" s="21">
        <f t="shared" si="13"/>
        <v>0</v>
      </c>
      <c r="EA8" s="15">
        <v>0</v>
      </c>
      <c r="EB8" s="15">
        <v>0</v>
      </c>
      <c r="EC8" s="15">
        <v>0</v>
      </c>
      <c r="ED8" s="15">
        <v>0</v>
      </c>
      <c r="EE8" s="15">
        <v>0</v>
      </c>
      <c r="EF8" s="15">
        <v>0</v>
      </c>
      <c r="EG8" s="21">
        <f t="shared" si="14"/>
        <v>0</v>
      </c>
      <c r="EH8" s="21">
        <f t="shared" si="15"/>
        <v>0</v>
      </c>
      <c r="EI8" s="21">
        <f t="shared" si="16"/>
        <v>0</v>
      </c>
      <c r="EJ8" s="21">
        <f t="shared" si="17"/>
        <v>16</v>
      </c>
      <c r="EK8" s="21">
        <f t="shared" si="18"/>
        <v>0</v>
      </c>
      <c r="EL8" s="21">
        <f t="shared" si="19"/>
        <v>0</v>
      </c>
      <c r="EM8" s="15">
        <v>1</v>
      </c>
      <c r="EN8" s="15">
        <v>0</v>
      </c>
      <c r="EO8" s="15">
        <v>0</v>
      </c>
      <c r="EP8" s="15">
        <v>0</v>
      </c>
      <c r="EQ8" s="21">
        <f t="shared" si="20"/>
        <v>1</v>
      </c>
      <c r="ER8" s="21">
        <f t="shared" si="21"/>
        <v>0</v>
      </c>
      <c r="ES8" s="15">
        <v>16</v>
      </c>
      <c r="ET8" s="15">
        <v>0</v>
      </c>
      <c r="EU8" s="15">
        <v>0</v>
      </c>
      <c r="EV8" s="15">
        <v>0</v>
      </c>
      <c r="EW8" s="21">
        <f t="shared" si="22"/>
        <v>16</v>
      </c>
      <c r="EX8" s="21">
        <f t="shared" si="38"/>
        <v>0</v>
      </c>
      <c r="EY8" s="21">
        <f t="shared" si="23"/>
        <v>17</v>
      </c>
      <c r="EZ8" s="21">
        <f t="shared" si="24"/>
        <v>0</v>
      </c>
      <c r="FA8" s="15">
        <v>15</v>
      </c>
      <c r="FB8" s="15">
        <v>0</v>
      </c>
      <c r="FC8" s="21">
        <f t="shared" si="25"/>
        <v>15</v>
      </c>
      <c r="FD8" s="15">
        <v>1</v>
      </c>
      <c r="FE8" s="15">
        <v>7</v>
      </c>
      <c r="FF8" s="15">
        <v>0</v>
      </c>
      <c r="FG8" s="15">
        <v>0</v>
      </c>
      <c r="FH8" s="15">
        <v>0</v>
      </c>
      <c r="FI8" s="15">
        <v>0</v>
      </c>
      <c r="FJ8" s="15">
        <v>15</v>
      </c>
      <c r="FK8" s="15">
        <v>0</v>
      </c>
      <c r="FL8" s="15">
        <v>0</v>
      </c>
      <c r="FM8" s="15">
        <v>0</v>
      </c>
      <c r="FN8" s="15">
        <v>0</v>
      </c>
      <c r="FO8" s="15">
        <v>3</v>
      </c>
      <c r="FP8" s="15">
        <v>0</v>
      </c>
      <c r="FQ8" s="15">
        <v>0</v>
      </c>
      <c r="FR8" s="15">
        <v>0</v>
      </c>
      <c r="FS8" s="21">
        <f t="shared" si="26"/>
        <v>48</v>
      </c>
      <c r="FT8" s="15">
        <v>0</v>
      </c>
      <c r="FU8" s="15">
        <v>0</v>
      </c>
      <c r="FV8" s="15">
        <v>0</v>
      </c>
      <c r="FW8" s="15">
        <v>0</v>
      </c>
      <c r="FX8" s="15">
        <v>0</v>
      </c>
      <c r="FY8" s="15">
        <v>0</v>
      </c>
      <c r="FZ8" s="15">
        <v>0</v>
      </c>
      <c r="GA8" s="15">
        <v>0</v>
      </c>
      <c r="GB8" s="15">
        <v>0</v>
      </c>
      <c r="GC8" s="15">
        <v>0</v>
      </c>
      <c r="GD8" s="15">
        <v>0</v>
      </c>
      <c r="GE8" s="15">
        <v>0</v>
      </c>
      <c r="GF8" s="15">
        <v>0</v>
      </c>
      <c r="GG8" s="15">
        <v>0</v>
      </c>
      <c r="GH8" s="15">
        <v>0</v>
      </c>
      <c r="GI8" s="15">
        <v>0</v>
      </c>
      <c r="GJ8" s="15">
        <v>0</v>
      </c>
      <c r="GK8" s="15">
        <v>0</v>
      </c>
      <c r="GL8" s="15">
        <v>0</v>
      </c>
      <c r="GM8" s="15">
        <v>0</v>
      </c>
      <c r="GN8" s="15">
        <v>0</v>
      </c>
      <c r="GO8" s="15">
        <v>0</v>
      </c>
      <c r="GP8" s="15">
        <v>0</v>
      </c>
      <c r="GQ8" s="15">
        <v>0</v>
      </c>
      <c r="GR8" s="15">
        <v>0</v>
      </c>
      <c r="GS8" s="15">
        <v>0</v>
      </c>
      <c r="GT8" s="15">
        <v>0</v>
      </c>
      <c r="GU8" s="15">
        <v>0</v>
      </c>
      <c r="GV8" s="15">
        <v>0</v>
      </c>
      <c r="GW8" s="15">
        <v>0</v>
      </c>
      <c r="GX8" s="15">
        <v>2</v>
      </c>
      <c r="GY8" s="15">
        <v>0</v>
      </c>
      <c r="GZ8" s="15">
        <v>0</v>
      </c>
      <c r="HA8" s="15">
        <v>2</v>
      </c>
      <c r="HB8" s="15">
        <v>0</v>
      </c>
      <c r="HC8" s="15">
        <v>0</v>
      </c>
      <c r="HD8" s="15">
        <v>0</v>
      </c>
      <c r="HE8" s="15">
        <v>1</v>
      </c>
      <c r="HF8" s="15">
        <v>1</v>
      </c>
      <c r="HG8" s="15">
        <v>1</v>
      </c>
      <c r="HH8" s="15"/>
      <c r="HI8" s="15">
        <v>0</v>
      </c>
      <c r="HJ8" s="15">
        <v>2</v>
      </c>
      <c r="HK8" s="15">
        <v>0</v>
      </c>
      <c r="HL8" s="15">
        <v>0</v>
      </c>
      <c r="HM8" s="15" t="s">
        <v>319</v>
      </c>
      <c r="HN8" s="15">
        <v>1</v>
      </c>
      <c r="HO8" s="15">
        <v>0</v>
      </c>
      <c r="HP8" s="15">
        <v>1</v>
      </c>
      <c r="HQ8" s="15" t="s">
        <v>320</v>
      </c>
      <c r="HR8" s="15">
        <v>2</v>
      </c>
      <c r="HS8" s="15"/>
      <c r="HT8" s="15">
        <v>0</v>
      </c>
      <c r="HU8" s="15">
        <v>0</v>
      </c>
      <c r="HV8" s="15">
        <v>1</v>
      </c>
      <c r="HW8" s="15">
        <v>0</v>
      </c>
      <c r="HX8" s="15">
        <v>0</v>
      </c>
      <c r="HY8" s="15">
        <v>1</v>
      </c>
      <c r="HZ8" s="15">
        <v>0</v>
      </c>
      <c r="IA8" s="15">
        <v>0</v>
      </c>
      <c r="IB8" s="15">
        <v>1</v>
      </c>
      <c r="IC8" s="15">
        <v>0</v>
      </c>
      <c r="ID8" s="15">
        <v>0</v>
      </c>
      <c r="IE8" s="15">
        <v>0</v>
      </c>
      <c r="IF8" s="15">
        <v>0</v>
      </c>
      <c r="IG8" s="15">
        <v>0</v>
      </c>
      <c r="IH8" s="15">
        <v>0</v>
      </c>
      <c r="II8" s="15">
        <v>0</v>
      </c>
      <c r="IJ8" s="15">
        <v>51447</v>
      </c>
      <c r="IK8" s="15">
        <v>906</v>
      </c>
      <c r="IL8" s="15">
        <v>23033</v>
      </c>
      <c r="IM8" s="15">
        <v>81</v>
      </c>
      <c r="IN8" s="15">
        <v>3</v>
      </c>
      <c r="IO8" s="15">
        <v>1</v>
      </c>
      <c r="IP8" s="15">
        <v>46</v>
      </c>
      <c r="IQ8" s="15">
        <v>10</v>
      </c>
      <c r="IR8" s="15">
        <v>7</v>
      </c>
      <c r="IS8" s="15">
        <v>17</v>
      </c>
      <c r="IT8" s="15">
        <v>5</v>
      </c>
      <c r="IU8" s="15"/>
      <c r="IV8" s="15"/>
      <c r="IW8" s="15"/>
      <c r="IX8" s="15"/>
      <c r="IY8" s="49">
        <v>51513</v>
      </c>
      <c r="IZ8" s="7">
        <v>906.34381300000007</v>
      </c>
      <c r="JA8" s="49">
        <v>22748</v>
      </c>
      <c r="JB8" s="7">
        <v>81.058085000000005</v>
      </c>
      <c r="JC8" s="49">
        <v>4</v>
      </c>
      <c r="JD8" s="49">
        <v>3</v>
      </c>
      <c r="JE8" s="49">
        <v>44</v>
      </c>
      <c r="JF8" s="49">
        <v>9</v>
      </c>
      <c r="JG8" s="49">
        <v>25</v>
      </c>
      <c r="JH8" s="49">
        <v>34</v>
      </c>
      <c r="JI8" s="17">
        <v>2</v>
      </c>
      <c r="JJ8" s="49">
        <v>20.454545454545457</v>
      </c>
      <c r="JK8" s="49">
        <v>24.489867621571111</v>
      </c>
      <c r="JL8" s="49">
        <v>77.272727272727266</v>
      </c>
      <c r="JM8" s="49">
        <v>82.842569147653023</v>
      </c>
      <c r="JN8" s="36">
        <f t="shared" si="27"/>
        <v>24</v>
      </c>
      <c r="JO8" s="32">
        <f t="shared" si="28"/>
        <v>0</v>
      </c>
      <c r="JP8" s="42"/>
      <c r="JQ8" s="35">
        <f t="shared" si="29"/>
        <v>4</v>
      </c>
      <c r="JR8" s="31">
        <v>0</v>
      </c>
      <c r="JS8" s="39">
        <f t="shared" si="31"/>
        <v>34</v>
      </c>
      <c r="JT8" s="41">
        <v>73.11311562955413</v>
      </c>
      <c r="JU8" s="41">
        <f t="shared" si="32"/>
        <v>82.842569147653023</v>
      </c>
      <c r="JV8" s="44">
        <f t="shared" si="33"/>
        <v>9.729453518098893</v>
      </c>
      <c r="JW8" s="39">
        <f t="shared" si="34"/>
        <v>44</v>
      </c>
      <c r="JX8" s="40">
        <v>5</v>
      </c>
      <c r="JY8" s="38">
        <v>5</v>
      </c>
      <c r="JZ8" s="55">
        <f t="shared" si="35"/>
        <v>12</v>
      </c>
      <c r="KA8" s="38">
        <f t="shared" si="36"/>
        <v>1</v>
      </c>
      <c r="KB8" s="54">
        <f t="shared" ref="KB8:KB18" si="39">FL8/FJ8*100</f>
        <v>0</v>
      </c>
    </row>
    <row r="9" spans="1:288" s="8" customFormat="1" ht="25.5" x14ac:dyDescent="0.25">
      <c r="A9" s="4">
        <v>3206</v>
      </c>
      <c r="B9" s="15" t="s">
        <v>237</v>
      </c>
      <c r="C9" s="15" t="s">
        <v>321</v>
      </c>
      <c r="D9" s="15" t="s">
        <v>322</v>
      </c>
      <c r="E9" s="20">
        <v>2</v>
      </c>
      <c r="F9" s="15" t="s">
        <v>323</v>
      </c>
      <c r="G9" s="15">
        <v>33141</v>
      </c>
      <c r="H9" s="15" t="s">
        <v>509</v>
      </c>
      <c r="I9" s="15" t="s">
        <v>324</v>
      </c>
      <c r="J9" s="15" t="s">
        <v>325</v>
      </c>
      <c r="K9" s="15" t="s">
        <v>326</v>
      </c>
      <c r="L9" s="15" t="s">
        <v>327</v>
      </c>
      <c r="M9" s="15" t="s">
        <v>207</v>
      </c>
      <c r="N9" s="15">
        <v>373300250</v>
      </c>
      <c r="O9" s="15" t="s">
        <v>328</v>
      </c>
      <c r="P9" s="15"/>
      <c r="Q9" s="15"/>
      <c r="R9" s="15"/>
      <c r="S9" s="15"/>
      <c r="T9" s="15"/>
      <c r="U9" s="15"/>
      <c r="V9" s="15"/>
      <c r="W9" s="15"/>
      <c r="X9" s="15"/>
      <c r="Y9" s="15"/>
      <c r="Z9" s="15"/>
      <c r="AA9" s="15"/>
      <c r="AB9" s="15" t="s">
        <v>326</v>
      </c>
      <c r="AC9" s="15" t="s">
        <v>327</v>
      </c>
      <c r="AD9" s="15" t="s">
        <v>207</v>
      </c>
      <c r="AE9" s="15">
        <v>373300250</v>
      </c>
      <c r="AF9" s="15" t="s">
        <v>328</v>
      </c>
      <c r="AG9" s="28" t="s">
        <v>549</v>
      </c>
      <c r="AH9" s="15">
        <v>1</v>
      </c>
      <c r="AI9" s="15">
        <v>1</v>
      </c>
      <c r="AJ9" s="21">
        <f t="shared" si="0"/>
        <v>2</v>
      </c>
      <c r="AK9" s="15">
        <v>0</v>
      </c>
      <c r="AL9" s="21">
        <f t="shared" si="1"/>
        <v>2</v>
      </c>
      <c r="AM9" s="15">
        <v>2</v>
      </c>
      <c r="AN9" s="28">
        <v>1</v>
      </c>
      <c r="AO9" s="15">
        <v>0</v>
      </c>
      <c r="AP9" s="15">
        <v>1</v>
      </c>
      <c r="AQ9" s="21">
        <f t="shared" si="2"/>
        <v>2</v>
      </c>
      <c r="AR9" s="28">
        <f t="shared" si="3"/>
        <v>2</v>
      </c>
      <c r="AS9" s="15">
        <v>0</v>
      </c>
      <c r="AT9" s="15">
        <v>0</v>
      </c>
      <c r="AU9" s="21">
        <f t="shared" si="4"/>
        <v>2</v>
      </c>
      <c r="AV9" s="28">
        <f t="shared" si="5"/>
        <v>2</v>
      </c>
      <c r="AW9" s="15">
        <v>0</v>
      </c>
      <c r="AX9" s="15">
        <v>0</v>
      </c>
      <c r="AY9" s="15">
        <v>0</v>
      </c>
      <c r="AZ9" s="15">
        <v>1</v>
      </c>
      <c r="BA9" s="21">
        <f t="shared" si="6"/>
        <v>1</v>
      </c>
      <c r="BB9" s="15">
        <v>0</v>
      </c>
      <c r="BC9" s="15">
        <v>0</v>
      </c>
      <c r="BD9" s="15">
        <v>0</v>
      </c>
      <c r="BE9" s="15">
        <v>0</v>
      </c>
      <c r="BF9" s="15">
        <v>2</v>
      </c>
      <c r="BG9" s="15">
        <v>0</v>
      </c>
      <c r="BH9" s="15">
        <v>0</v>
      </c>
      <c r="BI9" s="15">
        <v>1</v>
      </c>
      <c r="BJ9" s="15">
        <v>1</v>
      </c>
      <c r="BK9" s="15">
        <v>0</v>
      </c>
      <c r="BL9" s="15">
        <v>0</v>
      </c>
      <c r="BM9" s="15">
        <v>0</v>
      </c>
      <c r="BN9" s="15">
        <v>0</v>
      </c>
      <c r="BO9" s="15">
        <v>1</v>
      </c>
      <c r="BP9" s="15">
        <v>1</v>
      </c>
      <c r="BQ9" s="15">
        <v>0</v>
      </c>
      <c r="BR9" s="15">
        <v>1</v>
      </c>
      <c r="BS9" s="15">
        <v>0</v>
      </c>
      <c r="BT9" s="15">
        <v>1</v>
      </c>
      <c r="BU9" s="15">
        <v>1</v>
      </c>
      <c r="BV9" s="15">
        <v>0</v>
      </c>
      <c r="BW9" s="15">
        <v>1</v>
      </c>
      <c r="BX9" s="15">
        <v>0</v>
      </c>
      <c r="BY9" s="15">
        <v>0</v>
      </c>
      <c r="BZ9" s="15">
        <v>0</v>
      </c>
      <c r="CA9" s="15">
        <v>1</v>
      </c>
      <c r="CB9" s="15">
        <v>1</v>
      </c>
      <c r="CC9" s="15">
        <v>0</v>
      </c>
      <c r="CD9" s="15">
        <v>0</v>
      </c>
      <c r="CE9" s="15">
        <v>1</v>
      </c>
      <c r="CF9" s="15">
        <v>1</v>
      </c>
      <c r="CG9" s="15">
        <v>1</v>
      </c>
      <c r="CH9" s="15">
        <v>1</v>
      </c>
      <c r="CI9" s="15">
        <v>1</v>
      </c>
      <c r="CJ9" s="15">
        <v>0</v>
      </c>
      <c r="CK9" s="15">
        <v>0</v>
      </c>
      <c r="CL9" s="15">
        <v>1</v>
      </c>
      <c r="CM9" s="15">
        <v>0</v>
      </c>
      <c r="CN9" s="15">
        <v>0</v>
      </c>
      <c r="CO9" s="15">
        <v>1</v>
      </c>
      <c r="CP9" s="15">
        <v>1</v>
      </c>
      <c r="CQ9" s="15">
        <v>0</v>
      </c>
      <c r="CR9" s="15"/>
      <c r="CS9" s="15">
        <v>0</v>
      </c>
      <c r="CT9" s="15">
        <v>0</v>
      </c>
      <c r="CU9" s="15">
        <v>0</v>
      </c>
      <c r="CV9" s="15">
        <v>0</v>
      </c>
      <c r="CW9" s="15">
        <v>0</v>
      </c>
      <c r="CX9" s="15">
        <v>0</v>
      </c>
      <c r="CY9" s="28">
        <f t="shared" si="7"/>
        <v>7</v>
      </c>
      <c r="CZ9" s="21">
        <f t="shared" si="8"/>
        <v>1</v>
      </c>
      <c r="DA9" s="28">
        <f t="shared" si="9"/>
        <v>8</v>
      </c>
      <c r="DB9" s="28">
        <f t="shared" si="10"/>
        <v>8</v>
      </c>
      <c r="DC9" s="15">
        <v>1</v>
      </c>
      <c r="DD9" s="15">
        <v>1</v>
      </c>
      <c r="DE9" s="15" t="s">
        <v>329</v>
      </c>
      <c r="DF9" s="15">
        <v>0</v>
      </c>
      <c r="DG9" s="15">
        <v>0</v>
      </c>
      <c r="DH9" s="15"/>
      <c r="DI9" s="15" t="s">
        <v>330</v>
      </c>
      <c r="DJ9" s="15" t="s">
        <v>513</v>
      </c>
      <c r="DK9" s="15" t="s">
        <v>331</v>
      </c>
      <c r="DL9" s="15">
        <v>0</v>
      </c>
      <c r="DM9" s="15">
        <v>0</v>
      </c>
      <c r="DN9" s="15"/>
      <c r="DO9" s="15">
        <v>1</v>
      </c>
      <c r="DP9" s="15">
        <v>0</v>
      </c>
      <c r="DQ9" s="15"/>
      <c r="DR9" s="15">
        <v>0</v>
      </c>
      <c r="DS9" s="15">
        <v>0</v>
      </c>
      <c r="DT9" s="15">
        <v>1</v>
      </c>
      <c r="DU9" s="15">
        <v>5</v>
      </c>
      <c r="DV9" s="15">
        <v>0</v>
      </c>
      <c r="DW9" s="15">
        <v>0</v>
      </c>
      <c r="DX9" s="21">
        <f t="shared" si="11"/>
        <v>5</v>
      </c>
      <c r="DY9" s="21">
        <f t="shared" si="12"/>
        <v>0</v>
      </c>
      <c r="DZ9" s="21">
        <f t="shared" si="13"/>
        <v>1</v>
      </c>
      <c r="EA9" s="15">
        <v>1</v>
      </c>
      <c r="EB9" s="15">
        <v>0</v>
      </c>
      <c r="EC9" s="15">
        <v>2</v>
      </c>
      <c r="ED9" s="15">
        <v>10</v>
      </c>
      <c r="EE9" s="15">
        <v>0</v>
      </c>
      <c r="EF9" s="15">
        <v>0</v>
      </c>
      <c r="EG9" s="21">
        <f t="shared" si="14"/>
        <v>11</v>
      </c>
      <c r="EH9" s="21">
        <f t="shared" si="15"/>
        <v>0</v>
      </c>
      <c r="EI9" s="21">
        <f t="shared" si="16"/>
        <v>2</v>
      </c>
      <c r="EJ9" s="21">
        <f t="shared" si="17"/>
        <v>16</v>
      </c>
      <c r="EK9" s="21">
        <f t="shared" si="18"/>
        <v>0</v>
      </c>
      <c r="EL9" s="21">
        <f t="shared" si="19"/>
        <v>3</v>
      </c>
      <c r="EM9" s="15">
        <v>1</v>
      </c>
      <c r="EN9" s="15">
        <v>0</v>
      </c>
      <c r="EO9" s="15">
        <v>2</v>
      </c>
      <c r="EP9" s="15">
        <v>0</v>
      </c>
      <c r="EQ9" s="21">
        <f t="shared" si="20"/>
        <v>3</v>
      </c>
      <c r="ER9" s="21">
        <f t="shared" si="21"/>
        <v>0</v>
      </c>
      <c r="ES9" s="15">
        <v>0</v>
      </c>
      <c r="ET9" s="15">
        <v>0</v>
      </c>
      <c r="EU9" s="15">
        <v>1</v>
      </c>
      <c r="EV9" s="15">
        <v>0</v>
      </c>
      <c r="EW9" s="21">
        <f t="shared" si="22"/>
        <v>1</v>
      </c>
      <c r="EX9" s="21">
        <f t="shared" si="38"/>
        <v>0</v>
      </c>
      <c r="EY9" s="21">
        <f t="shared" si="23"/>
        <v>4</v>
      </c>
      <c r="EZ9" s="21">
        <f t="shared" si="24"/>
        <v>0</v>
      </c>
      <c r="FA9" s="15">
        <v>0</v>
      </c>
      <c r="FB9" s="15">
        <v>0</v>
      </c>
      <c r="FC9" s="21">
        <f t="shared" si="25"/>
        <v>0</v>
      </c>
      <c r="FD9" s="15">
        <v>5</v>
      </c>
      <c r="FE9" s="15">
        <v>1</v>
      </c>
      <c r="FF9" s="15">
        <v>0</v>
      </c>
      <c r="FG9" s="15">
        <v>0</v>
      </c>
      <c r="FH9" s="15">
        <v>0</v>
      </c>
      <c r="FI9" s="15">
        <v>0</v>
      </c>
      <c r="FJ9" s="15">
        <v>6</v>
      </c>
      <c r="FK9" s="15">
        <v>0</v>
      </c>
      <c r="FL9" s="15">
        <v>0</v>
      </c>
      <c r="FM9" s="15">
        <v>0</v>
      </c>
      <c r="FN9" s="15">
        <v>0</v>
      </c>
      <c r="FO9" s="15">
        <v>0</v>
      </c>
      <c r="FP9" s="15">
        <v>0</v>
      </c>
      <c r="FQ9" s="15">
        <v>26</v>
      </c>
      <c r="FR9" s="15">
        <v>0</v>
      </c>
      <c r="FS9" s="21">
        <f t="shared" si="26"/>
        <v>20</v>
      </c>
      <c r="FT9" s="15">
        <v>0</v>
      </c>
      <c r="FU9" s="15">
        <v>0</v>
      </c>
      <c r="FV9" s="15">
        <v>0</v>
      </c>
      <c r="FW9" s="15">
        <v>0</v>
      </c>
      <c r="FX9" s="15">
        <v>0</v>
      </c>
      <c r="FY9" s="15">
        <v>0</v>
      </c>
      <c r="FZ9" s="15">
        <v>0</v>
      </c>
      <c r="GA9" s="15">
        <v>0</v>
      </c>
      <c r="GB9" s="15">
        <v>0</v>
      </c>
      <c r="GC9" s="15">
        <v>0</v>
      </c>
      <c r="GD9" s="15">
        <v>0</v>
      </c>
      <c r="GE9" s="15">
        <v>0</v>
      </c>
      <c r="GF9" s="15">
        <v>0</v>
      </c>
      <c r="GG9" s="15">
        <v>0</v>
      </c>
      <c r="GH9" s="15">
        <v>0</v>
      </c>
      <c r="GI9" s="15">
        <v>0</v>
      </c>
      <c r="GJ9" s="15">
        <v>0</v>
      </c>
      <c r="GK9" s="15">
        <v>0</v>
      </c>
      <c r="GL9" s="15">
        <v>0</v>
      </c>
      <c r="GM9" s="15">
        <v>0</v>
      </c>
      <c r="GN9" s="15">
        <v>0</v>
      </c>
      <c r="GO9" s="15">
        <v>0</v>
      </c>
      <c r="GP9" s="15">
        <v>0</v>
      </c>
      <c r="GQ9" s="15">
        <v>0</v>
      </c>
      <c r="GR9" s="15">
        <v>0</v>
      </c>
      <c r="GS9" s="15">
        <v>0</v>
      </c>
      <c r="GT9" s="15">
        <v>0</v>
      </c>
      <c r="GU9" s="15">
        <v>0</v>
      </c>
      <c r="GV9" s="15">
        <v>0</v>
      </c>
      <c r="GW9" s="15">
        <v>0</v>
      </c>
      <c r="GX9" s="15">
        <v>1</v>
      </c>
      <c r="GY9" s="15">
        <v>0</v>
      </c>
      <c r="GZ9" s="15">
        <v>0</v>
      </c>
      <c r="HA9" s="15">
        <v>1</v>
      </c>
      <c r="HB9" s="15">
        <v>0</v>
      </c>
      <c r="HC9" s="15">
        <v>0</v>
      </c>
      <c r="HD9" s="15">
        <v>0</v>
      </c>
      <c r="HE9" s="15">
        <v>1</v>
      </c>
      <c r="HF9" s="15">
        <v>1</v>
      </c>
      <c r="HG9" s="15">
        <v>1</v>
      </c>
      <c r="HH9" s="15">
        <v>0</v>
      </c>
      <c r="HI9" s="15">
        <v>0</v>
      </c>
      <c r="HJ9" s="15">
        <v>2</v>
      </c>
      <c r="HK9" s="15">
        <v>0</v>
      </c>
      <c r="HL9" s="15">
        <v>0</v>
      </c>
      <c r="HM9" s="15"/>
      <c r="HN9" s="15">
        <v>2</v>
      </c>
      <c r="HO9" s="15">
        <v>0</v>
      </c>
      <c r="HP9" s="15">
        <v>0</v>
      </c>
      <c r="HQ9" s="15">
        <v>0</v>
      </c>
      <c r="HR9" s="15">
        <v>3</v>
      </c>
      <c r="HS9" s="15"/>
      <c r="HT9" s="15">
        <v>0</v>
      </c>
      <c r="HU9" s="15">
        <v>0</v>
      </c>
      <c r="HV9" s="15">
        <v>1</v>
      </c>
      <c r="HW9" s="15">
        <v>0</v>
      </c>
      <c r="HX9" s="15">
        <v>0</v>
      </c>
      <c r="HY9" s="15">
        <v>0</v>
      </c>
      <c r="HZ9" s="15">
        <v>0</v>
      </c>
      <c r="IA9" s="15">
        <v>0</v>
      </c>
      <c r="IB9" s="15">
        <v>0</v>
      </c>
      <c r="IC9" s="15">
        <v>1</v>
      </c>
      <c r="ID9" s="15">
        <v>0</v>
      </c>
      <c r="IE9" s="15">
        <v>0</v>
      </c>
      <c r="IF9" s="15">
        <v>0</v>
      </c>
      <c r="IG9" s="15">
        <v>0</v>
      </c>
      <c r="IH9" s="15" t="s">
        <v>332</v>
      </c>
      <c r="II9" s="15">
        <v>0</v>
      </c>
      <c r="IJ9" s="25">
        <v>22446</v>
      </c>
      <c r="IK9" s="15">
        <v>660.04</v>
      </c>
      <c r="IL9" s="25">
        <v>3508</v>
      </c>
      <c r="IM9" s="15">
        <v>40.020000000000003</v>
      </c>
      <c r="IN9" s="15">
        <v>3</v>
      </c>
      <c r="IO9" s="15">
        <v>3</v>
      </c>
      <c r="IP9" s="15">
        <v>44</v>
      </c>
      <c r="IQ9" s="15">
        <v>18</v>
      </c>
      <c r="IR9" s="15">
        <v>4</v>
      </c>
      <c r="IS9" s="15">
        <v>22</v>
      </c>
      <c r="IT9" s="15">
        <v>0</v>
      </c>
      <c r="IU9" s="23">
        <v>0.41</v>
      </c>
      <c r="IV9" s="27">
        <v>0.40060000000000001</v>
      </c>
      <c r="IW9" s="23">
        <v>0.5</v>
      </c>
      <c r="IX9" s="27">
        <v>0.57199999999999995</v>
      </c>
      <c r="IY9" s="49">
        <v>22426</v>
      </c>
      <c r="IZ9" s="7">
        <v>659.23048700000004</v>
      </c>
      <c r="JA9" s="49">
        <v>3512</v>
      </c>
      <c r="JB9" s="7">
        <v>39.789079999999998</v>
      </c>
      <c r="JC9" s="49">
        <v>3</v>
      </c>
      <c r="JD9" s="49">
        <v>3</v>
      </c>
      <c r="JE9" s="49">
        <v>44</v>
      </c>
      <c r="JF9" s="49">
        <v>13</v>
      </c>
      <c r="JG9" s="49">
        <v>5</v>
      </c>
      <c r="JH9" s="49">
        <v>18</v>
      </c>
      <c r="JI9" s="49">
        <v>0</v>
      </c>
      <c r="JJ9" s="49">
        <v>29.545454545454547</v>
      </c>
      <c r="JK9" s="49">
        <v>28.487851169419599</v>
      </c>
      <c r="JL9" s="49">
        <v>40.909090909090914</v>
      </c>
      <c r="JM9" s="49">
        <v>62.323467755519623</v>
      </c>
      <c r="JN9" s="36">
        <f t="shared" si="27"/>
        <v>20</v>
      </c>
      <c r="JO9" s="32">
        <f t="shared" si="28"/>
        <v>3</v>
      </c>
      <c r="JP9" s="42"/>
      <c r="JQ9" s="35">
        <f t="shared" si="29"/>
        <v>2</v>
      </c>
      <c r="JR9" s="31">
        <v>0</v>
      </c>
      <c r="JS9" s="39">
        <f t="shared" si="31"/>
        <v>18</v>
      </c>
      <c r="JT9" s="41">
        <v>50.505233991097256</v>
      </c>
      <c r="JU9" s="41">
        <f t="shared" si="32"/>
        <v>62.323467755519623</v>
      </c>
      <c r="JV9" s="44">
        <f t="shared" si="33"/>
        <v>11.818233764422367</v>
      </c>
      <c r="JW9" s="39">
        <f t="shared" si="34"/>
        <v>44</v>
      </c>
      <c r="JX9" s="40">
        <v>2</v>
      </c>
      <c r="JY9" s="38">
        <v>2</v>
      </c>
      <c r="JZ9" s="55">
        <f t="shared" si="35"/>
        <v>10</v>
      </c>
      <c r="KA9" s="38">
        <f t="shared" si="36"/>
        <v>1</v>
      </c>
      <c r="KB9" s="54">
        <f t="shared" si="39"/>
        <v>0</v>
      </c>
    </row>
    <row r="10" spans="1:288" s="8" customFormat="1" ht="51" x14ac:dyDescent="0.25">
      <c r="A10" s="4">
        <v>3207</v>
      </c>
      <c r="B10" s="15" t="s">
        <v>237</v>
      </c>
      <c r="C10" s="15" t="s">
        <v>333</v>
      </c>
      <c r="D10" s="15" t="s">
        <v>334</v>
      </c>
      <c r="E10" s="20">
        <v>63</v>
      </c>
      <c r="F10" s="15" t="s">
        <v>335</v>
      </c>
      <c r="G10" s="15">
        <v>33501</v>
      </c>
      <c r="H10" s="15" t="s">
        <v>336</v>
      </c>
      <c r="I10" s="15" t="s">
        <v>337</v>
      </c>
      <c r="J10" s="15" t="s">
        <v>219</v>
      </c>
      <c r="K10" s="15" t="s">
        <v>338</v>
      </c>
      <c r="L10" s="15" t="s">
        <v>212</v>
      </c>
      <c r="M10" s="15" t="s">
        <v>207</v>
      </c>
      <c r="N10" s="15">
        <v>371519730</v>
      </c>
      <c r="O10" s="15" t="s">
        <v>339</v>
      </c>
      <c r="P10" s="15"/>
      <c r="Q10" s="15"/>
      <c r="R10" s="15"/>
      <c r="S10" s="15"/>
      <c r="T10" s="15"/>
      <c r="U10" s="15"/>
      <c r="V10" s="15"/>
      <c r="W10" s="15"/>
      <c r="X10" s="15"/>
      <c r="Y10" s="15"/>
      <c r="Z10" s="15"/>
      <c r="AA10" s="15"/>
      <c r="AB10" s="15"/>
      <c r="AC10" s="15"/>
      <c r="AD10" s="15"/>
      <c r="AE10" s="15"/>
      <c r="AF10" s="15"/>
      <c r="AG10" s="21" t="s">
        <v>548</v>
      </c>
      <c r="AH10" s="15">
        <v>2</v>
      </c>
      <c r="AI10" s="15">
        <v>1</v>
      </c>
      <c r="AJ10" s="21">
        <f t="shared" si="0"/>
        <v>3</v>
      </c>
      <c r="AK10" s="15">
        <v>1</v>
      </c>
      <c r="AL10" s="21">
        <f t="shared" si="1"/>
        <v>4</v>
      </c>
      <c r="AM10" s="15">
        <v>1</v>
      </c>
      <c r="AN10" s="15">
        <v>1</v>
      </c>
      <c r="AO10" s="15">
        <v>0.2</v>
      </c>
      <c r="AP10" s="15">
        <v>0.2</v>
      </c>
      <c r="AQ10" s="21">
        <f t="shared" si="2"/>
        <v>1.2</v>
      </c>
      <c r="AR10" s="21">
        <f t="shared" si="3"/>
        <v>1.2</v>
      </c>
      <c r="AS10" s="15">
        <v>0.1</v>
      </c>
      <c r="AT10" s="15">
        <v>0.1</v>
      </c>
      <c r="AU10" s="21">
        <f t="shared" si="4"/>
        <v>1.3</v>
      </c>
      <c r="AV10" s="21">
        <f t="shared" si="5"/>
        <v>1.3</v>
      </c>
      <c r="AW10" s="15">
        <v>0</v>
      </c>
      <c r="AX10" s="15">
        <v>2</v>
      </c>
      <c r="AY10" s="15">
        <v>0</v>
      </c>
      <c r="AZ10" s="15">
        <v>0</v>
      </c>
      <c r="BA10" s="21">
        <f t="shared" si="6"/>
        <v>2</v>
      </c>
      <c r="BB10" s="15">
        <v>0</v>
      </c>
      <c r="BC10" s="15">
        <v>2</v>
      </c>
      <c r="BD10" s="15">
        <v>0</v>
      </c>
      <c r="BE10" s="15">
        <v>0</v>
      </c>
      <c r="BF10" s="15">
        <v>1</v>
      </c>
      <c r="BG10" s="15">
        <v>0</v>
      </c>
      <c r="BH10" s="15">
        <v>0</v>
      </c>
      <c r="BI10" s="15">
        <v>0</v>
      </c>
      <c r="BJ10" s="15">
        <v>1</v>
      </c>
      <c r="BK10" s="15">
        <v>2</v>
      </c>
      <c r="BL10" s="15">
        <v>0</v>
      </c>
      <c r="BM10" s="15">
        <v>0</v>
      </c>
      <c r="BN10" s="15">
        <v>2</v>
      </c>
      <c r="BO10" s="15">
        <v>0</v>
      </c>
      <c r="BP10" s="15">
        <v>0</v>
      </c>
      <c r="BQ10" s="15">
        <v>1</v>
      </c>
      <c r="BR10" s="15">
        <v>1</v>
      </c>
      <c r="BS10" s="15">
        <v>0</v>
      </c>
      <c r="BT10" s="15">
        <v>1</v>
      </c>
      <c r="BU10" s="15">
        <v>1</v>
      </c>
      <c r="BV10" s="15">
        <v>0</v>
      </c>
      <c r="BW10" s="15">
        <v>0</v>
      </c>
      <c r="BX10" s="15">
        <v>1</v>
      </c>
      <c r="BY10" s="15">
        <v>0</v>
      </c>
      <c r="BZ10" s="15">
        <v>0</v>
      </c>
      <c r="CA10" s="15">
        <v>0.3</v>
      </c>
      <c r="CB10" s="15">
        <v>1</v>
      </c>
      <c r="CC10" s="15">
        <v>0</v>
      </c>
      <c r="CD10" s="15">
        <v>1</v>
      </c>
      <c r="CE10" s="15">
        <v>0.3</v>
      </c>
      <c r="CF10" s="15">
        <v>0.6</v>
      </c>
      <c r="CG10" s="15">
        <v>0</v>
      </c>
      <c r="CH10" s="15">
        <v>0.05</v>
      </c>
      <c r="CI10" s="15">
        <v>0.05</v>
      </c>
      <c r="CJ10" s="15">
        <v>0</v>
      </c>
      <c r="CK10" s="15">
        <v>0</v>
      </c>
      <c r="CL10" s="15">
        <v>0.1</v>
      </c>
      <c r="CM10" s="15">
        <v>0</v>
      </c>
      <c r="CN10" s="15">
        <v>0</v>
      </c>
      <c r="CO10" s="15">
        <v>0.1</v>
      </c>
      <c r="CP10" s="15">
        <v>0</v>
      </c>
      <c r="CQ10" s="15">
        <v>0</v>
      </c>
      <c r="CR10" s="15"/>
      <c r="CS10" s="15">
        <v>0.1</v>
      </c>
      <c r="CT10" s="15">
        <v>0</v>
      </c>
      <c r="CU10" s="15">
        <v>0</v>
      </c>
      <c r="CV10" s="15">
        <v>0</v>
      </c>
      <c r="CW10" s="15">
        <v>0</v>
      </c>
      <c r="CX10" s="15">
        <v>0</v>
      </c>
      <c r="CY10" s="21">
        <f t="shared" si="7"/>
        <v>1.2000000000000002</v>
      </c>
      <c r="CZ10" s="21">
        <f t="shared" si="8"/>
        <v>0</v>
      </c>
      <c r="DA10" s="21">
        <f t="shared" si="9"/>
        <v>1.2000000000000002</v>
      </c>
      <c r="DB10" s="21">
        <f t="shared" si="10"/>
        <v>1.3000000000000003</v>
      </c>
      <c r="DC10" s="15">
        <v>1</v>
      </c>
      <c r="DD10" s="15">
        <v>4</v>
      </c>
      <c r="DE10" s="15" t="s">
        <v>340</v>
      </c>
      <c r="DF10" s="15">
        <v>0</v>
      </c>
      <c r="DG10" s="15">
        <v>0</v>
      </c>
      <c r="DH10" s="15"/>
      <c r="DI10" s="15" t="s">
        <v>341</v>
      </c>
      <c r="DJ10" s="15" t="s">
        <v>513</v>
      </c>
      <c r="DK10" s="15" t="s">
        <v>342</v>
      </c>
      <c r="DL10" s="15">
        <v>0</v>
      </c>
      <c r="DM10" s="15">
        <v>0</v>
      </c>
      <c r="DN10" s="15"/>
      <c r="DO10" s="15">
        <v>20</v>
      </c>
      <c r="DP10" s="15">
        <v>0</v>
      </c>
      <c r="DQ10" s="15"/>
      <c r="DR10" s="15">
        <v>0</v>
      </c>
      <c r="DS10" s="15">
        <v>0</v>
      </c>
      <c r="DT10" s="15">
        <v>0</v>
      </c>
      <c r="DU10" s="15">
        <v>2</v>
      </c>
      <c r="DV10" s="15">
        <v>0</v>
      </c>
      <c r="DW10" s="15">
        <v>0</v>
      </c>
      <c r="DX10" s="21">
        <f t="shared" si="11"/>
        <v>2</v>
      </c>
      <c r="DY10" s="21">
        <f t="shared" si="12"/>
        <v>0</v>
      </c>
      <c r="DZ10" s="21">
        <f t="shared" si="13"/>
        <v>0</v>
      </c>
      <c r="EA10" s="15">
        <v>0</v>
      </c>
      <c r="EB10" s="15">
        <v>0</v>
      </c>
      <c r="EC10" s="15">
        <v>0</v>
      </c>
      <c r="ED10" s="15">
        <v>10</v>
      </c>
      <c r="EE10" s="15">
        <v>0</v>
      </c>
      <c r="EF10" s="15">
        <v>0</v>
      </c>
      <c r="EG10" s="21">
        <f t="shared" si="14"/>
        <v>10</v>
      </c>
      <c r="EH10" s="21">
        <f t="shared" si="15"/>
        <v>0</v>
      </c>
      <c r="EI10" s="21">
        <f t="shared" si="16"/>
        <v>0</v>
      </c>
      <c r="EJ10" s="21">
        <f t="shared" si="17"/>
        <v>12</v>
      </c>
      <c r="EK10" s="21">
        <f t="shared" si="18"/>
        <v>0</v>
      </c>
      <c r="EL10" s="21">
        <f t="shared" si="19"/>
        <v>0</v>
      </c>
      <c r="EM10" s="15">
        <v>0</v>
      </c>
      <c r="EN10" s="15">
        <v>0</v>
      </c>
      <c r="EO10" s="15">
        <v>0</v>
      </c>
      <c r="EP10" s="15">
        <v>0</v>
      </c>
      <c r="EQ10" s="21">
        <f t="shared" si="20"/>
        <v>0</v>
      </c>
      <c r="ER10" s="21">
        <f t="shared" si="21"/>
        <v>0</v>
      </c>
      <c r="ES10" s="15">
        <v>3</v>
      </c>
      <c r="ET10" s="15">
        <v>0</v>
      </c>
      <c r="EU10" s="15">
        <v>5</v>
      </c>
      <c r="EV10" s="15">
        <v>0</v>
      </c>
      <c r="EW10" s="21">
        <f t="shared" si="22"/>
        <v>8</v>
      </c>
      <c r="EX10" s="21">
        <f t="shared" si="38"/>
        <v>0</v>
      </c>
      <c r="EY10" s="21">
        <f t="shared" si="23"/>
        <v>8</v>
      </c>
      <c r="EZ10" s="21">
        <f t="shared" si="24"/>
        <v>0</v>
      </c>
      <c r="FA10" s="15">
        <v>0</v>
      </c>
      <c r="FB10" s="15">
        <v>0</v>
      </c>
      <c r="FC10" s="21">
        <f t="shared" si="25"/>
        <v>0</v>
      </c>
      <c r="FD10" s="15">
        <v>1</v>
      </c>
      <c r="FE10" s="15">
        <v>1</v>
      </c>
      <c r="FF10" s="15">
        <v>0</v>
      </c>
      <c r="FG10" s="15">
        <v>0</v>
      </c>
      <c r="FH10" s="15">
        <v>0</v>
      </c>
      <c r="FI10" s="15">
        <v>1</v>
      </c>
      <c r="FJ10" s="15">
        <v>4</v>
      </c>
      <c r="FK10" s="15">
        <v>2</v>
      </c>
      <c r="FL10" s="15">
        <v>0</v>
      </c>
      <c r="FM10" s="15">
        <v>0</v>
      </c>
      <c r="FN10" s="15">
        <v>0</v>
      </c>
      <c r="FO10" s="15">
        <v>0</v>
      </c>
      <c r="FP10" s="15">
        <v>0</v>
      </c>
      <c r="FQ10" s="15">
        <v>40</v>
      </c>
      <c r="FR10" s="15">
        <v>6</v>
      </c>
      <c r="FS10" s="21">
        <f t="shared" si="26"/>
        <v>20</v>
      </c>
      <c r="FT10" s="15">
        <v>0</v>
      </c>
      <c r="FU10" s="15">
        <v>0</v>
      </c>
      <c r="FV10" s="15">
        <v>0</v>
      </c>
      <c r="FW10" s="15">
        <v>0</v>
      </c>
      <c r="FX10" s="15">
        <v>0</v>
      </c>
      <c r="FY10" s="15">
        <v>0</v>
      </c>
      <c r="FZ10" s="15">
        <v>0</v>
      </c>
      <c r="GA10" s="15">
        <v>0</v>
      </c>
      <c r="GB10" s="15">
        <v>0</v>
      </c>
      <c r="GC10" s="15">
        <v>0</v>
      </c>
      <c r="GD10" s="15">
        <v>0</v>
      </c>
      <c r="GE10" s="15">
        <v>0</v>
      </c>
      <c r="GF10" s="15">
        <v>0</v>
      </c>
      <c r="GG10" s="15">
        <v>0</v>
      </c>
      <c r="GH10" s="15">
        <v>0</v>
      </c>
      <c r="GI10" s="15">
        <v>0</v>
      </c>
      <c r="GJ10" s="15">
        <v>0</v>
      </c>
      <c r="GK10" s="15">
        <v>0</v>
      </c>
      <c r="GL10" s="15">
        <v>0</v>
      </c>
      <c r="GM10" s="15">
        <v>0</v>
      </c>
      <c r="GN10" s="15">
        <v>0</v>
      </c>
      <c r="GO10" s="15">
        <v>0</v>
      </c>
      <c r="GP10" s="15">
        <v>0</v>
      </c>
      <c r="GQ10" s="15">
        <v>0</v>
      </c>
      <c r="GR10" s="15">
        <v>0</v>
      </c>
      <c r="GS10" s="15">
        <v>0</v>
      </c>
      <c r="GT10" s="15">
        <v>0</v>
      </c>
      <c r="GU10" s="15">
        <v>0</v>
      </c>
      <c r="GV10" s="15">
        <v>0</v>
      </c>
      <c r="GW10" s="15">
        <v>0</v>
      </c>
      <c r="GX10" s="15">
        <v>1</v>
      </c>
      <c r="GY10" s="15" t="s">
        <v>343</v>
      </c>
      <c r="GZ10" s="15">
        <v>0</v>
      </c>
      <c r="HA10" s="15">
        <v>1</v>
      </c>
      <c r="HB10" s="15" t="s">
        <v>344</v>
      </c>
      <c r="HC10" s="15">
        <v>0</v>
      </c>
      <c r="HD10" s="15">
        <v>0</v>
      </c>
      <c r="HE10" s="15">
        <v>1</v>
      </c>
      <c r="HF10" s="15">
        <v>1</v>
      </c>
      <c r="HG10" s="15">
        <v>1</v>
      </c>
      <c r="HH10" s="15">
        <v>0</v>
      </c>
      <c r="HI10" s="15">
        <v>0</v>
      </c>
      <c r="HJ10" s="15">
        <v>1</v>
      </c>
      <c r="HK10" s="15" t="s">
        <v>345</v>
      </c>
      <c r="HL10" s="15" t="s">
        <v>346</v>
      </c>
      <c r="HM10" s="15" t="s">
        <v>347</v>
      </c>
      <c r="HN10" s="15">
        <v>2</v>
      </c>
      <c r="HO10" s="15">
        <v>0</v>
      </c>
      <c r="HP10" s="15">
        <v>0</v>
      </c>
      <c r="HQ10" s="15">
        <v>0</v>
      </c>
      <c r="HR10" s="15">
        <v>1</v>
      </c>
      <c r="HS10" s="15"/>
      <c r="HT10" s="15">
        <v>0</v>
      </c>
      <c r="HU10" s="15">
        <v>0</v>
      </c>
      <c r="HV10" s="15">
        <v>1</v>
      </c>
      <c r="HW10" s="15">
        <v>0</v>
      </c>
      <c r="HX10" s="15">
        <v>0</v>
      </c>
      <c r="HY10" s="15">
        <v>0</v>
      </c>
      <c r="HZ10" s="15">
        <v>0</v>
      </c>
      <c r="IA10" s="15">
        <v>0</v>
      </c>
      <c r="IB10" s="15">
        <v>1</v>
      </c>
      <c r="IC10" s="15">
        <v>0</v>
      </c>
      <c r="ID10" s="15">
        <v>0</v>
      </c>
      <c r="IE10" s="15">
        <v>0</v>
      </c>
      <c r="IF10" s="15">
        <v>0</v>
      </c>
      <c r="IG10" s="15">
        <v>0</v>
      </c>
      <c r="IH10" s="15" t="s">
        <v>348</v>
      </c>
      <c r="II10" s="15">
        <v>0</v>
      </c>
      <c r="IJ10" s="15"/>
      <c r="IK10" s="15"/>
      <c r="IL10" s="15"/>
      <c r="IM10" s="15"/>
      <c r="IN10" s="15"/>
      <c r="IO10" s="15"/>
      <c r="IP10" s="15"/>
      <c r="IQ10" s="15"/>
      <c r="IR10" s="15"/>
      <c r="IS10" s="15"/>
      <c r="IT10" s="15"/>
      <c r="IU10" s="15"/>
      <c r="IV10" s="15"/>
      <c r="IW10" s="15"/>
      <c r="IX10" s="15"/>
      <c r="IY10" s="49">
        <v>11604</v>
      </c>
      <c r="IZ10" s="7">
        <v>308.70683099999997</v>
      </c>
      <c r="JA10" s="49">
        <v>3780</v>
      </c>
      <c r="JB10" s="7">
        <v>12.779869000000001</v>
      </c>
      <c r="JC10" s="49">
        <v>2</v>
      </c>
      <c r="JD10" s="49">
        <v>1</v>
      </c>
      <c r="JE10" s="49">
        <v>26</v>
      </c>
      <c r="JF10" s="49">
        <v>5</v>
      </c>
      <c r="JG10" s="49">
        <v>12</v>
      </c>
      <c r="JH10" s="49">
        <v>17</v>
      </c>
      <c r="JI10" s="49">
        <v>0</v>
      </c>
      <c r="JJ10" s="49">
        <v>19.230769230769234</v>
      </c>
      <c r="JK10" s="49">
        <v>16.259828082651016</v>
      </c>
      <c r="JL10" s="49">
        <v>65.384615384615387</v>
      </c>
      <c r="JM10" s="49">
        <v>73.477998288933236</v>
      </c>
      <c r="JN10" s="36">
        <f t="shared" si="27"/>
        <v>33.333333333333336</v>
      </c>
      <c r="JO10" s="32">
        <v>0</v>
      </c>
      <c r="JP10" s="38">
        <v>1</v>
      </c>
      <c r="JQ10" s="35">
        <f t="shared" si="29"/>
        <v>4</v>
      </c>
      <c r="JR10" s="37">
        <f t="shared" ref="JR10:JR15" si="40">JQ10-JP10</f>
        <v>3</v>
      </c>
      <c r="JS10" s="39">
        <f t="shared" si="31"/>
        <v>17</v>
      </c>
      <c r="JT10" s="41">
        <v>72.466682799124712</v>
      </c>
      <c r="JU10" s="41">
        <f t="shared" si="32"/>
        <v>73.477998288933236</v>
      </c>
      <c r="JV10" s="44">
        <f t="shared" si="33"/>
        <v>1.0113154898085241</v>
      </c>
      <c r="JW10" s="39">
        <f t="shared" si="34"/>
        <v>26</v>
      </c>
      <c r="JX10" s="40">
        <v>3</v>
      </c>
      <c r="JY10" s="38">
        <v>1</v>
      </c>
      <c r="JZ10" s="55">
        <f t="shared" si="35"/>
        <v>16.666666666666668</v>
      </c>
      <c r="KA10" s="38">
        <f t="shared" si="36"/>
        <v>1</v>
      </c>
      <c r="KB10" s="54">
        <f t="shared" si="39"/>
        <v>0</v>
      </c>
    </row>
    <row r="11" spans="1:288" s="8" customFormat="1" ht="76.5" x14ac:dyDescent="0.25">
      <c r="A11" s="4">
        <v>3208</v>
      </c>
      <c r="B11" s="15" t="s">
        <v>237</v>
      </c>
      <c r="C11" s="15" t="s">
        <v>349</v>
      </c>
      <c r="D11" s="15" t="s">
        <v>511</v>
      </c>
      <c r="E11" s="20" t="s">
        <v>510</v>
      </c>
      <c r="F11" s="15" t="s">
        <v>350</v>
      </c>
      <c r="G11" s="15">
        <v>30466</v>
      </c>
      <c r="H11" s="15" t="s">
        <v>351</v>
      </c>
      <c r="I11" s="15" t="s">
        <v>352</v>
      </c>
      <c r="J11" s="15" t="s">
        <v>231</v>
      </c>
      <c r="K11" s="15" t="s">
        <v>353</v>
      </c>
      <c r="L11" s="15" t="s">
        <v>354</v>
      </c>
      <c r="M11" s="15" t="s">
        <v>207</v>
      </c>
      <c r="N11" s="15">
        <v>377168081</v>
      </c>
      <c r="O11" s="15" t="s">
        <v>355</v>
      </c>
      <c r="P11" s="22" t="s">
        <v>222</v>
      </c>
      <c r="Q11" s="15"/>
      <c r="R11" s="15"/>
      <c r="S11" s="15"/>
      <c r="T11" s="15"/>
      <c r="U11" s="15"/>
      <c r="V11" s="15"/>
      <c r="W11" s="15"/>
      <c r="X11" s="15"/>
      <c r="Y11" s="15"/>
      <c r="Z11" s="15"/>
      <c r="AA11" s="15"/>
      <c r="AB11" s="15" t="s">
        <v>356</v>
      </c>
      <c r="AC11" s="15" t="s">
        <v>214</v>
      </c>
      <c r="AD11" s="15"/>
      <c r="AE11" s="15">
        <v>377168013</v>
      </c>
      <c r="AF11" s="15" t="s">
        <v>357</v>
      </c>
      <c r="AG11" s="21" t="s">
        <v>548</v>
      </c>
      <c r="AH11" s="15">
        <v>3</v>
      </c>
      <c r="AI11" s="15">
        <v>2</v>
      </c>
      <c r="AJ11" s="21">
        <f t="shared" si="0"/>
        <v>5</v>
      </c>
      <c r="AK11" s="15">
        <v>0</v>
      </c>
      <c r="AL11" s="21">
        <f t="shared" si="1"/>
        <v>5</v>
      </c>
      <c r="AM11" s="15">
        <v>4</v>
      </c>
      <c r="AN11" s="15">
        <v>2</v>
      </c>
      <c r="AO11" s="15">
        <v>2</v>
      </c>
      <c r="AP11" s="15">
        <v>1.2</v>
      </c>
      <c r="AQ11" s="21">
        <f t="shared" si="2"/>
        <v>6</v>
      </c>
      <c r="AR11" s="21">
        <f t="shared" si="3"/>
        <v>3.2</v>
      </c>
      <c r="AS11" s="15">
        <v>0</v>
      </c>
      <c r="AT11" s="15">
        <v>0</v>
      </c>
      <c r="AU11" s="21">
        <f t="shared" si="4"/>
        <v>6</v>
      </c>
      <c r="AV11" s="21">
        <f t="shared" si="5"/>
        <v>3.2</v>
      </c>
      <c r="AW11" s="15">
        <v>0</v>
      </c>
      <c r="AX11" s="15">
        <v>3</v>
      </c>
      <c r="AY11" s="15">
        <v>0</v>
      </c>
      <c r="AZ11" s="15">
        <v>0</v>
      </c>
      <c r="BA11" s="21">
        <f t="shared" si="6"/>
        <v>3</v>
      </c>
      <c r="BB11" s="15">
        <v>0</v>
      </c>
      <c r="BC11" s="15">
        <v>3</v>
      </c>
      <c r="BD11" s="15">
        <v>0</v>
      </c>
      <c r="BE11" s="15">
        <v>0</v>
      </c>
      <c r="BF11" s="15">
        <v>2</v>
      </c>
      <c r="BG11" s="15">
        <v>0</v>
      </c>
      <c r="BH11" s="15">
        <v>0</v>
      </c>
      <c r="BI11" s="15">
        <v>0</v>
      </c>
      <c r="BJ11" s="15">
        <v>0</v>
      </c>
      <c r="BK11" s="15">
        <v>5</v>
      </c>
      <c r="BL11" s="15">
        <v>1</v>
      </c>
      <c r="BM11" s="15">
        <v>0</v>
      </c>
      <c r="BN11" s="15">
        <v>1</v>
      </c>
      <c r="BO11" s="15">
        <v>2</v>
      </c>
      <c r="BP11" s="15">
        <v>1</v>
      </c>
      <c r="BQ11" s="15">
        <v>0</v>
      </c>
      <c r="BR11" s="15">
        <v>1</v>
      </c>
      <c r="BS11" s="15">
        <v>0</v>
      </c>
      <c r="BT11" s="15">
        <v>2</v>
      </c>
      <c r="BU11" s="15">
        <v>1</v>
      </c>
      <c r="BV11" s="15">
        <v>0</v>
      </c>
      <c r="BW11" s="15">
        <v>1</v>
      </c>
      <c r="BX11" s="15">
        <v>1</v>
      </c>
      <c r="BY11" s="15">
        <v>0</v>
      </c>
      <c r="BZ11" s="15">
        <v>0</v>
      </c>
      <c r="CA11" s="15">
        <v>0.5</v>
      </c>
      <c r="CB11" s="15">
        <v>1</v>
      </c>
      <c r="CC11" s="15">
        <v>0</v>
      </c>
      <c r="CD11" s="15">
        <v>1</v>
      </c>
      <c r="CE11" s="15">
        <v>0.1</v>
      </c>
      <c r="CF11" s="15">
        <v>1.05</v>
      </c>
      <c r="CG11" s="15">
        <v>0.05</v>
      </c>
      <c r="CH11" s="15">
        <v>0.5</v>
      </c>
      <c r="CI11" s="15">
        <v>0.05</v>
      </c>
      <c r="CJ11" s="15">
        <v>0</v>
      </c>
      <c r="CK11" s="15">
        <v>0</v>
      </c>
      <c r="CL11" s="15">
        <v>0.05</v>
      </c>
      <c r="CM11" s="15">
        <v>0</v>
      </c>
      <c r="CN11" s="15">
        <v>0</v>
      </c>
      <c r="CO11" s="15">
        <v>0.2</v>
      </c>
      <c r="CP11" s="15">
        <v>1.2</v>
      </c>
      <c r="CQ11" s="15">
        <v>0</v>
      </c>
      <c r="CR11" s="15"/>
      <c r="CS11" s="15">
        <v>0</v>
      </c>
      <c r="CT11" s="15">
        <v>0</v>
      </c>
      <c r="CU11" s="15">
        <v>0</v>
      </c>
      <c r="CV11" s="15">
        <v>0</v>
      </c>
      <c r="CW11" s="15">
        <v>0</v>
      </c>
      <c r="CX11" s="15">
        <v>0</v>
      </c>
      <c r="CY11" s="21">
        <f t="shared" si="7"/>
        <v>2.0000000000000004</v>
      </c>
      <c r="CZ11" s="21">
        <f t="shared" si="8"/>
        <v>1.2</v>
      </c>
      <c r="DA11" s="21">
        <f t="shared" si="9"/>
        <v>3.2</v>
      </c>
      <c r="DB11" s="21">
        <f t="shared" si="10"/>
        <v>3.2</v>
      </c>
      <c r="DC11" s="15">
        <v>1</v>
      </c>
      <c r="DD11" s="15"/>
      <c r="DE11" s="15" t="s">
        <v>358</v>
      </c>
      <c r="DF11" s="15">
        <v>0</v>
      </c>
      <c r="DG11" s="15">
        <v>0</v>
      </c>
      <c r="DH11" s="15"/>
      <c r="DI11" s="15" t="s">
        <v>235</v>
      </c>
      <c r="DJ11" s="15" t="s">
        <v>513</v>
      </c>
      <c r="DK11" s="15"/>
      <c r="DL11" s="15">
        <v>0</v>
      </c>
      <c r="DM11" s="15">
        <v>0</v>
      </c>
      <c r="DN11" s="15"/>
      <c r="DO11" s="15">
        <v>5</v>
      </c>
      <c r="DP11" s="15">
        <v>0</v>
      </c>
      <c r="DQ11" s="15"/>
      <c r="DR11" s="15">
        <v>1</v>
      </c>
      <c r="DS11" s="15">
        <v>0</v>
      </c>
      <c r="DT11" s="15">
        <v>0</v>
      </c>
      <c r="DU11" s="15">
        <v>2</v>
      </c>
      <c r="DV11" s="15">
        <v>0</v>
      </c>
      <c r="DW11" s="15">
        <v>2</v>
      </c>
      <c r="DX11" s="21">
        <f t="shared" si="11"/>
        <v>3</v>
      </c>
      <c r="DY11" s="21">
        <f t="shared" si="12"/>
        <v>0</v>
      </c>
      <c r="DZ11" s="21">
        <f t="shared" si="13"/>
        <v>2</v>
      </c>
      <c r="EA11" s="15">
        <v>0</v>
      </c>
      <c r="EB11" s="15">
        <v>0</v>
      </c>
      <c r="EC11" s="15">
        <v>0</v>
      </c>
      <c r="ED11" s="15">
        <v>6</v>
      </c>
      <c r="EE11" s="15">
        <v>0</v>
      </c>
      <c r="EF11" s="15">
        <v>0</v>
      </c>
      <c r="EG11" s="21">
        <f t="shared" si="14"/>
        <v>6</v>
      </c>
      <c r="EH11" s="21">
        <f t="shared" si="15"/>
        <v>0</v>
      </c>
      <c r="EI11" s="21">
        <f t="shared" si="16"/>
        <v>0</v>
      </c>
      <c r="EJ11" s="21">
        <f t="shared" si="17"/>
        <v>9</v>
      </c>
      <c r="EK11" s="21">
        <f t="shared" si="18"/>
        <v>0</v>
      </c>
      <c r="EL11" s="21">
        <f t="shared" si="19"/>
        <v>2</v>
      </c>
      <c r="EM11" s="15">
        <v>0</v>
      </c>
      <c r="EN11" s="15">
        <v>0</v>
      </c>
      <c r="EO11" s="15">
        <v>4</v>
      </c>
      <c r="EP11" s="15">
        <v>0</v>
      </c>
      <c r="EQ11" s="21">
        <f t="shared" si="20"/>
        <v>4</v>
      </c>
      <c r="ER11" s="21">
        <f t="shared" si="21"/>
        <v>0</v>
      </c>
      <c r="ES11" s="15">
        <v>0</v>
      </c>
      <c r="ET11" s="15">
        <v>0</v>
      </c>
      <c r="EU11" s="15">
        <v>3</v>
      </c>
      <c r="EV11" s="15">
        <v>0</v>
      </c>
      <c r="EW11" s="21">
        <f t="shared" si="22"/>
        <v>3</v>
      </c>
      <c r="EX11" s="21">
        <f t="shared" si="38"/>
        <v>0</v>
      </c>
      <c r="EY11" s="21">
        <f t="shared" si="23"/>
        <v>7</v>
      </c>
      <c r="EZ11" s="21">
        <f t="shared" si="24"/>
        <v>0</v>
      </c>
      <c r="FA11" s="15">
        <v>0</v>
      </c>
      <c r="FB11" s="15">
        <v>1</v>
      </c>
      <c r="FC11" s="21">
        <f t="shared" si="25"/>
        <v>1</v>
      </c>
      <c r="FD11" s="15">
        <v>2</v>
      </c>
      <c r="FE11" s="15">
        <v>8</v>
      </c>
      <c r="FF11" s="15">
        <v>0</v>
      </c>
      <c r="FG11" s="15">
        <v>0</v>
      </c>
      <c r="FH11" s="15">
        <v>0</v>
      </c>
      <c r="FI11" s="15">
        <v>20</v>
      </c>
      <c r="FJ11" s="15">
        <v>6</v>
      </c>
      <c r="FK11" s="15">
        <v>0</v>
      </c>
      <c r="FL11" s="15">
        <v>0</v>
      </c>
      <c r="FM11" s="15">
        <v>2</v>
      </c>
      <c r="FN11" s="15">
        <v>2</v>
      </c>
      <c r="FO11" s="15">
        <v>2</v>
      </c>
      <c r="FP11" s="15">
        <v>0</v>
      </c>
      <c r="FQ11" s="15">
        <v>512</v>
      </c>
      <c r="FR11" s="15">
        <v>0</v>
      </c>
      <c r="FS11" s="21">
        <f t="shared" si="26"/>
        <v>19</v>
      </c>
      <c r="FT11" s="15">
        <v>0</v>
      </c>
      <c r="FU11" s="15">
        <v>0</v>
      </c>
      <c r="FV11" s="15">
        <v>0</v>
      </c>
      <c r="FW11" s="15">
        <v>0</v>
      </c>
      <c r="FX11" s="15">
        <v>0</v>
      </c>
      <c r="FY11" s="15">
        <v>0</v>
      </c>
      <c r="FZ11" s="15">
        <v>0</v>
      </c>
      <c r="GA11" s="15">
        <v>0</v>
      </c>
      <c r="GB11" s="15">
        <v>0</v>
      </c>
      <c r="GC11" s="15">
        <v>0</v>
      </c>
      <c r="GD11" s="15">
        <v>0</v>
      </c>
      <c r="GE11" s="15">
        <v>0</v>
      </c>
      <c r="GF11" s="15">
        <v>0</v>
      </c>
      <c r="GG11" s="15">
        <v>0</v>
      </c>
      <c r="GH11" s="15">
        <v>0</v>
      </c>
      <c r="GI11" s="15">
        <v>0</v>
      </c>
      <c r="GJ11" s="15">
        <v>0</v>
      </c>
      <c r="GK11" s="15">
        <v>0</v>
      </c>
      <c r="GL11" s="15">
        <v>0</v>
      </c>
      <c r="GM11" s="15">
        <v>0</v>
      </c>
      <c r="GN11" s="15">
        <v>0</v>
      </c>
      <c r="GO11" s="15">
        <v>0</v>
      </c>
      <c r="GP11" s="15">
        <v>0</v>
      </c>
      <c r="GQ11" s="15">
        <v>0</v>
      </c>
      <c r="GR11" s="15">
        <v>0</v>
      </c>
      <c r="GS11" s="15">
        <v>0</v>
      </c>
      <c r="GT11" s="15">
        <v>0</v>
      </c>
      <c r="GU11" s="15">
        <v>0</v>
      </c>
      <c r="GV11" s="15">
        <v>0</v>
      </c>
      <c r="GW11" s="15">
        <v>0</v>
      </c>
      <c r="GX11" s="15">
        <v>1</v>
      </c>
      <c r="GY11" s="15">
        <v>0</v>
      </c>
      <c r="GZ11" s="15">
        <v>0</v>
      </c>
      <c r="HA11" s="15">
        <v>5</v>
      </c>
      <c r="HB11" s="15" t="s">
        <v>359</v>
      </c>
      <c r="HC11" s="15" t="s">
        <v>360</v>
      </c>
      <c r="HD11" s="15">
        <v>0</v>
      </c>
      <c r="HE11" s="15">
        <v>1</v>
      </c>
      <c r="HF11" s="15"/>
      <c r="HG11" s="15"/>
      <c r="HH11" s="15"/>
      <c r="HI11" s="15" t="s">
        <v>361</v>
      </c>
      <c r="HJ11" s="15">
        <v>3</v>
      </c>
      <c r="HK11" s="15">
        <v>0</v>
      </c>
      <c r="HL11" s="15" t="s">
        <v>362</v>
      </c>
      <c r="HM11" s="15" t="s">
        <v>363</v>
      </c>
      <c r="HN11" s="15">
        <v>4</v>
      </c>
      <c r="HO11" s="15" t="s">
        <v>364</v>
      </c>
      <c r="HP11" s="15">
        <v>0</v>
      </c>
      <c r="HQ11" s="15">
        <v>0</v>
      </c>
      <c r="HR11" s="15">
        <v>2</v>
      </c>
      <c r="HS11" s="15" t="s">
        <v>365</v>
      </c>
      <c r="HT11" s="15">
        <v>0</v>
      </c>
      <c r="HU11" s="15">
        <v>0</v>
      </c>
      <c r="HV11" s="15">
        <v>1</v>
      </c>
      <c r="HW11" s="15">
        <v>1</v>
      </c>
      <c r="HX11" s="15">
        <v>0</v>
      </c>
      <c r="HY11" s="15">
        <v>0</v>
      </c>
      <c r="HZ11" s="15">
        <v>1</v>
      </c>
      <c r="IA11" s="15" t="s">
        <v>366</v>
      </c>
      <c r="IB11" s="15">
        <v>0</v>
      </c>
      <c r="IC11" s="15">
        <v>0</v>
      </c>
      <c r="ID11" s="15">
        <v>0</v>
      </c>
      <c r="IE11" s="15">
        <v>0</v>
      </c>
      <c r="IF11" s="15">
        <v>0</v>
      </c>
      <c r="IG11" s="15">
        <v>0</v>
      </c>
      <c r="IH11" s="15" t="s">
        <v>367</v>
      </c>
      <c r="II11" s="15">
        <v>0</v>
      </c>
      <c r="IJ11" s="15" t="s">
        <v>368</v>
      </c>
      <c r="IK11" s="15"/>
      <c r="IL11" s="15"/>
      <c r="IM11" s="15"/>
      <c r="IN11" s="15"/>
      <c r="IO11" s="15"/>
      <c r="IP11" s="15"/>
      <c r="IQ11" s="15"/>
      <c r="IR11" s="15"/>
      <c r="IS11" s="15"/>
      <c r="IT11" s="15"/>
      <c r="IU11" s="15"/>
      <c r="IV11" s="15"/>
      <c r="IW11" s="15"/>
      <c r="IX11" s="15"/>
      <c r="IY11" s="49">
        <v>53044</v>
      </c>
      <c r="IZ11" s="7">
        <v>627.493786</v>
      </c>
      <c r="JA11" s="49">
        <v>7092</v>
      </c>
      <c r="JB11" s="7">
        <v>22.791032000000001</v>
      </c>
      <c r="JC11" s="49">
        <v>4</v>
      </c>
      <c r="JD11" s="49">
        <v>4</v>
      </c>
      <c r="JE11" s="49">
        <v>54</v>
      </c>
      <c r="JF11" s="49">
        <v>18</v>
      </c>
      <c r="JG11" s="49">
        <v>18</v>
      </c>
      <c r="JH11" s="49">
        <v>36</v>
      </c>
      <c r="JI11" s="49">
        <v>0</v>
      </c>
      <c r="JJ11" s="49">
        <v>33.333333333333329</v>
      </c>
      <c r="JK11" s="49">
        <v>36.062221658399025</v>
      </c>
      <c r="JL11" s="49">
        <v>66.666666666666657</v>
      </c>
      <c r="JM11" s="49">
        <v>73.067480543942793</v>
      </c>
      <c r="JN11" s="36">
        <f t="shared" si="27"/>
        <v>18.095238095238095</v>
      </c>
      <c r="JO11" s="32">
        <f>EL11/CG11</f>
        <v>40</v>
      </c>
      <c r="JP11" s="38">
        <v>7</v>
      </c>
      <c r="JQ11" s="35">
        <f t="shared" si="29"/>
        <v>5</v>
      </c>
      <c r="JR11" s="37">
        <f t="shared" si="40"/>
        <v>-2</v>
      </c>
      <c r="JS11" s="39">
        <f t="shared" si="31"/>
        <v>36</v>
      </c>
      <c r="JT11" s="41">
        <v>66.903897594931721</v>
      </c>
      <c r="JU11" s="41">
        <f t="shared" si="32"/>
        <v>73.067480543942793</v>
      </c>
      <c r="JV11" s="44">
        <f t="shared" si="33"/>
        <v>6.1635829490110723</v>
      </c>
      <c r="JW11" s="39">
        <f t="shared" si="34"/>
        <v>54</v>
      </c>
      <c r="JX11" s="40">
        <v>5</v>
      </c>
      <c r="JY11" s="38">
        <v>5</v>
      </c>
      <c r="JZ11" s="55">
        <f t="shared" si="35"/>
        <v>5.9375</v>
      </c>
      <c r="KA11" s="38">
        <f t="shared" si="36"/>
        <v>0</v>
      </c>
      <c r="KB11" s="54">
        <f t="shared" si="39"/>
        <v>0</v>
      </c>
    </row>
    <row r="12" spans="1:288" s="8" customFormat="1" ht="38.25" x14ac:dyDescent="0.25">
      <c r="A12" s="4">
        <v>3209</v>
      </c>
      <c r="B12" s="15" t="s">
        <v>237</v>
      </c>
      <c r="C12" s="15" t="s">
        <v>369</v>
      </c>
      <c r="D12" s="15" t="s">
        <v>297</v>
      </c>
      <c r="E12" s="20" t="s">
        <v>508</v>
      </c>
      <c r="F12" s="15" t="s">
        <v>350</v>
      </c>
      <c r="G12" s="15">
        <v>30632</v>
      </c>
      <c r="H12" s="15" t="s">
        <v>370</v>
      </c>
      <c r="I12" s="15" t="s">
        <v>371</v>
      </c>
      <c r="J12" s="15" t="s">
        <v>372</v>
      </c>
      <c r="K12" s="15" t="s">
        <v>373</v>
      </c>
      <c r="L12" s="15" t="s">
        <v>212</v>
      </c>
      <c r="M12" s="15" t="s">
        <v>207</v>
      </c>
      <c r="N12" s="15">
        <v>378034100</v>
      </c>
      <c r="O12" s="15" t="s">
        <v>374</v>
      </c>
      <c r="P12" s="15" t="s">
        <v>375</v>
      </c>
      <c r="Q12" s="15" t="s">
        <v>376</v>
      </c>
      <c r="R12" s="15" t="s">
        <v>377</v>
      </c>
      <c r="S12" s="15" t="s">
        <v>207</v>
      </c>
      <c r="T12" s="15">
        <v>318034110</v>
      </c>
      <c r="U12" s="15" t="s">
        <v>378</v>
      </c>
      <c r="V12" s="15"/>
      <c r="W12" s="15"/>
      <c r="X12" s="15"/>
      <c r="Y12" s="15"/>
      <c r="Z12" s="15"/>
      <c r="AA12" s="15"/>
      <c r="AB12" s="15" t="s">
        <v>379</v>
      </c>
      <c r="AC12" s="15" t="s">
        <v>215</v>
      </c>
      <c r="AD12" s="15" t="s">
        <v>207</v>
      </c>
      <c r="AE12" s="15">
        <v>378034118</v>
      </c>
      <c r="AF12" s="15" t="s">
        <v>380</v>
      </c>
      <c r="AG12" s="28" t="s">
        <v>549</v>
      </c>
      <c r="AH12" s="15">
        <v>2</v>
      </c>
      <c r="AI12" s="15">
        <v>1</v>
      </c>
      <c r="AJ12" s="21">
        <f t="shared" si="0"/>
        <v>3</v>
      </c>
      <c r="AK12" s="15">
        <v>0</v>
      </c>
      <c r="AL12" s="21">
        <f t="shared" si="1"/>
        <v>3</v>
      </c>
      <c r="AM12" s="15">
        <v>2</v>
      </c>
      <c r="AN12" s="28">
        <v>2</v>
      </c>
      <c r="AO12" s="15">
        <v>0</v>
      </c>
      <c r="AP12" s="28">
        <v>0</v>
      </c>
      <c r="AQ12" s="21">
        <f t="shared" si="2"/>
        <v>2</v>
      </c>
      <c r="AR12" s="28">
        <f t="shared" si="3"/>
        <v>2</v>
      </c>
      <c r="AS12" s="15">
        <v>0</v>
      </c>
      <c r="AT12" s="28">
        <v>0</v>
      </c>
      <c r="AU12" s="21">
        <f t="shared" si="4"/>
        <v>2</v>
      </c>
      <c r="AV12" s="28">
        <f t="shared" si="5"/>
        <v>2</v>
      </c>
      <c r="AW12" s="15">
        <v>0</v>
      </c>
      <c r="AX12" s="15">
        <v>1</v>
      </c>
      <c r="AY12" s="15">
        <v>1</v>
      </c>
      <c r="AZ12" s="15">
        <v>0</v>
      </c>
      <c r="BA12" s="21">
        <f t="shared" si="6"/>
        <v>2</v>
      </c>
      <c r="BB12" s="15">
        <v>0</v>
      </c>
      <c r="BC12" s="15">
        <v>0</v>
      </c>
      <c r="BD12" s="15">
        <v>0</v>
      </c>
      <c r="BE12" s="15">
        <v>0</v>
      </c>
      <c r="BF12" s="15">
        <v>2</v>
      </c>
      <c r="BG12" s="15">
        <v>0</v>
      </c>
      <c r="BH12" s="15">
        <v>0</v>
      </c>
      <c r="BI12" s="15">
        <v>0</v>
      </c>
      <c r="BJ12" s="15">
        <v>2</v>
      </c>
      <c r="BK12" s="15">
        <v>0</v>
      </c>
      <c r="BL12" s="15">
        <v>0</v>
      </c>
      <c r="BM12" s="15">
        <v>0</v>
      </c>
      <c r="BN12" s="15">
        <v>0</v>
      </c>
      <c r="BO12" s="15">
        <v>2</v>
      </c>
      <c r="BP12" s="15">
        <v>0</v>
      </c>
      <c r="BQ12" s="15">
        <v>0</v>
      </c>
      <c r="BR12" s="15">
        <v>1</v>
      </c>
      <c r="BS12" s="15">
        <v>0</v>
      </c>
      <c r="BT12" s="15">
        <v>1</v>
      </c>
      <c r="BU12" s="15">
        <v>1</v>
      </c>
      <c r="BV12" s="15">
        <v>0</v>
      </c>
      <c r="BW12" s="15">
        <v>0</v>
      </c>
      <c r="BX12" s="15">
        <v>1</v>
      </c>
      <c r="BY12" s="15">
        <v>1</v>
      </c>
      <c r="BZ12" s="15">
        <v>0</v>
      </c>
      <c r="CA12" s="15">
        <v>1</v>
      </c>
      <c r="CB12" s="15">
        <v>1</v>
      </c>
      <c r="CC12" s="15">
        <v>0</v>
      </c>
      <c r="CD12" s="15">
        <v>1</v>
      </c>
      <c r="CE12" s="15">
        <v>0.5</v>
      </c>
      <c r="CF12" s="15">
        <v>1.4</v>
      </c>
      <c r="CG12" s="15">
        <v>0.3</v>
      </c>
      <c r="CH12" s="15">
        <v>0.15</v>
      </c>
      <c r="CI12" s="15">
        <v>0.06</v>
      </c>
      <c r="CJ12" s="15">
        <v>0.04</v>
      </c>
      <c r="CK12" s="15" t="s">
        <v>381</v>
      </c>
      <c r="CL12" s="15">
        <v>0.05</v>
      </c>
      <c r="CM12" s="15">
        <v>0</v>
      </c>
      <c r="CN12" s="15">
        <v>0</v>
      </c>
      <c r="CO12" s="15">
        <v>0</v>
      </c>
      <c r="CP12" s="15">
        <v>0.6</v>
      </c>
      <c r="CQ12" s="15">
        <v>0</v>
      </c>
      <c r="CR12" s="15"/>
      <c r="CS12" s="15">
        <v>0.5</v>
      </c>
      <c r="CT12" s="15">
        <v>0</v>
      </c>
      <c r="CU12" s="15">
        <v>0</v>
      </c>
      <c r="CV12" s="15">
        <v>0</v>
      </c>
      <c r="CW12" s="15">
        <v>0</v>
      </c>
      <c r="CX12" s="15">
        <v>0</v>
      </c>
      <c r="CY12" s="28">
        <f t="shared" si="7"/>
        <v>2.4999999999999996</v>
      </c>
      <c r="CZ12" s="28">
        <f t="shared" si="8"/>
        <v>0.6</v>
      </c>
      <c r="DA12" s="28">
        <f t="shared" si="9"/>
        <v>3.0999999999999996</v>
      </c>
      <c r="DB12" s="28">
        <f t="shared" si="10"/>
        <v>3.5999999999999996</v>
      </c>
      <c r="DC12" s="15">
        <v>1</v>
      </c>
      <c r="DD12" s="15">
        <v>20</v>
      </c>
      <c r="DE12" s="15" t="s">
        <v>382</v>
      </c>
      <c r="DF12" s="15">
        <v>0</v>
      </c>
      <c r="DG12" s="15">
        <v>0</v>
      </c>
      <c r="DH12" s="15"/>
      <c r="DI12" s="15" t="s">
        <v>383</v>
      </c>
      <c r="DJ12" s="15" t="s">
        <v>513</v>
      </c>
      <c r="DK12" s="15" t="s">
        <v>229</v>
      </c>
      <c r="DL12" s="15">
        <v>0</v>
      </c>
      <c r="DM12" s="15">
        <v>0</v>
      </c>
      <c r="DN12" s="15">
        <v>0</v>
      </c>
      <c r="DO12" s="15">
        <v>0</v>
      </c>
      <c r="DP12" s="15">
        <v>0</v>
      </c>
      <c r="DQ12" s="15"/>
      <c r="DR12" s="15">
        <v>1</v>
      </c>
      <c r="DS12" s="15">
        <v>0</v>
      </c>
      <c r="DT12" s="15">
        <v>5</v>
      </c>
      <c r="DU12" s="15">
        <v>3</v>
      </c>
      <c r="DV12" s="15">
        <v>0</v>
      </c>
      <c r="DW12" s="15">
        <v>4</v>
      </c>
      <c r="DX12" s="21">
        <f t="shared" si="11"/>
        <v>4</v>
      </c>
      <c r="DY12" s="21">
        <f t="shared" si="12"/>
        <v>0</v>
      </c>
      <c r="DZ12" s="21">
        <f t="shared" si="13"/>
        <v>9</v>
      </c>
      <c r="EA12" s="15">
        <v>0</v>
      </c>
      <c r="EB12" s="15">
        <v>0</v>
      </c>
      <c r="EC12" s="15">
        <v>3</v>
      </c>
      <c r="ED12" s="15">
        <v>4</v>
      </c>
      <c r="EE12" s="15">
        <v>1</v>
      </c>
      <c r="EF12" s="15">
        <v>6</v>
      </c>
      <c r="EG12" s="21">
        <f t="shared" si="14"/>
        <v>4</v>
      </c>
      <c r="EH12" s="21">
        <f t="shared" si="15"/>
        <v>1</v>
      </c>
      <c r="EI12" s="21">
        <f t="shared" si="16"/>
        <v>9</v>
      </c>
      <c r="EJ12" s="21">
        <f t="shared" si="17"/>
        <v>8</v>
      </c>
      <c r="EK12" s="21">
        <f t="shared" si="18"/>
        <v>1</v>
      </c>
      <c r="EL12" s="21">
        <f t="shared" si="19"/>
        <v>18</v>
      </c>
      <c r="EM12" s="15">
        <v>3</v>
      </c>
      <c r="EN12" s="15">
        <v>0</v>
      </c>
      <c r="EO12" s="15">
        <v>2</v>
      </c>
      <c r="EP12" s="15">
        <v>0</v>
      </c>
      <c r="EQ12" s="21">
        <f t="shared" si="20"/>
        <v>5</v>
      </c>
      <c r="ER12" s="21">
        <f t="shared" si="21"/>
        <v>0</v>
      </c>
      <c r="ES12" s="15">
        <v>310</v>
      </c>
      <c r="ET12" s="15">
        <v>0</v>
      </c>
      <c r="EU12" s="15">
        <v>12</v>
      </c>
      <c r="EV12" s="15">
        <v>1</v>
      </c>
      <c r="EW12" s="21">
        <f t="shared" si="22"/>
        <v>322</v>
      </c>
      <c r="EX12" s="21">
        <f t="shared" si="38"/>
        <v>0</v>
      </c>
      <c r="EY12" s="21">
        <f t="shared" si="23"/>
        <v>327</v>
      </c>
      <c r="EZ12" s="21">
        <f t="shared" si="24"/>
        <v>0</v>
      </c>
      <c r="FA12" s="15">
        <v>0</v>
      </c>
      <c r="FB12" s="15">
        <v>0</v>
      </c>
      <c r="FC12" s="21">
        <f t="shared" si="25"/>
        <v>0</v>
      </c>
      <c r="FD12" s="15">
        <v>0</v>
      </c>
      <c r="FE12" s="15">
        <v>3</v>
      </c>
      <c r="FF12" s="15">
        <v>0</v>
      </c>
      <c r="FG12" s="15">
        <v>0</v>
      </c>
      <c r="FH12" s="15">
        <v>11</v>
      </c>
      <c r="FI12" s="15">
        <v>1</v>
      </c>
      <c r="FJ12" s="15">
        <v>10</v>
      </c>
      <c r="FK12" s="15">
        <v>357</v>
      </c>
      <c r="FL12" s="15">
        <v>0</v>
      </c>
      <c r="FM12" s="15">
        <v>0</v>
      </c>
      <c r="FN12" s="15">
        <v>0</v>
      </c>
      <c r="FO12" s="15">
        <v>0</v>
      </c>
      <c r="FP12" s="15">
        <v>0</v>
      </c>
      <c r="FQ12" s="15">
        <v>405</v>
      </c>
      <c r="FR12" s="15">
        <v>201</v>
      </c>
      <c r="FS12" s="21">
        <f t="shared" si="26"/>
        <v>336</v>
      </c>
      <c r="FT12" s="15">
        <v>1</v>
      </c>
      <c r="FU12" s="15">
        <v>0</v>
      </c>
      <c r="FV12" s="15">
        <v>1</v>
      </c>
      <c r="FW12" s="15">
        <v>0</v>
      </c>
      <c r="FX12" s="15">
        <v>0</v>
      </c>
      <c r="FY12" s="15">
        <v>0</v>
      </c>
      <c r="FZ12" s="15">
        <v>0</v>
      </c>
      <c r="GA12" s="15">
        <v>0</v>
      </c>
      <c r="GB12" s="15">
        <v>0</v>
      </c>
      <c r="GC12" s="15">
        <v>0</v>
      </c>
      <c r="GD12" s="15">
        <v>0</v>
      </c>
      <c r="GE12" s="15">
        <v>0</v>
      </c>
      <c r="GF12" s="15">
        <v>0</v>
      </c>
      <c r="GG12" s="15">
        <v>0</v>
      </c>
      <c r="GH12" s="15">
        <v>0</v>
      </c>
      <c r="GI12" s="15">
        <v>0</v>
      </c>
      <c r="GJ12" s="15">
        <v>0</v>
      </c>
      <c r="GK12" s="15">
        <v>0</v>
      </c>
      <c r="GL12" s="15">
        <v>0</v>
      </c>
      <c r="GM12" s="15">
        <v>0</v>
      </c>
      <c r="GN12" s="15">
        <v>10</v>
      </c>
      <c r="GO12" s="15">
        <v>10</v>
      </c>
      <c r="GP12" s="15">
        <v>0</v>
      </c>
      <c r="GQ12" s="15">
        <v>0</v>
      </c>
      <c r="GR12" s="15">
        <v>0</v>
      </c>
      <c r="GS12" s="15">
        <v>0</v>
      </c>
      <c r="GT12" s="15">
        <v>0</v>
      </c>
      <c r="GU12" s="15">
        <v>0</v>
      </c>
      <c r="GV12" s="15">
        <v>0</v>
      </c>
      <c r="GW12" s="15">
        <v>0</v>
      </c>
      <c r="GX12" s="15"/>
      <c r="GY12" s="15">
        <v>0</v>
      </c>
      <c r="GZ12" s="15" t="s">
        <v>384</v>
      </c>
      <c r="HA12" s="15">
        <v>3</v>
      </c>
      <c r="HB12" s="15" t="s">
        <v>385</v>
      </c>
      <c r="HC12" s="15" t="s">
        <v>386</v>
      </c>
      <c r="HD12" s="15" t="s">
        <v>387</v>
      </c>
      <c r="HE12" s="15">
        <v>1</v>
      </c>
      <c r="HF12" s="15">
        <v>1</v>
      </c>
      <c r="HG12" s="15">
        <v>1</v>
      </c>
      <c r="HH12" s="15">
        <v>0</v>
      </c>
      <c r="HI12" s="15">
        <v>0</v>
      </c>
      <c r="HJ12" s="15">
        <v>2</v>
      </c>
      <c r="HK12" s="15" t="s">
        <v>388</v>
      </c>
      <c r="HL12" s="15" t="s">
        <v>389</v>
      </c>
      <c r="HM12" s="15" t="s">
        <v>390</v>
      </c>
      <c r="HN12" s="15">
        <v>2</v>
      </c>
      <c r="HO12" s="15" t="s">
        <v>391</v>
      </c>
      <c r="HP12" s="15">
        <v>1</v>
      </c>
      <c r="HQ12" s="15" t="s">
        <v>392</v>
      </c>
      <c r="HR12" s="15">
        <v>1</v>
      </c>
      <c r="HS12" s="15"/>
      <c r="HT12" s="15">
        <v>1</v>
      </c>
      <c r="HU12" s="15">
        <v>1</v>
      </c>
      <c r="HV12" s="15">
        <v>1</v>
      </c>
      <c r="HW12" s="15">
        <v>0</v>
      </c>
      <c r="HX12" s="15">
        <v>0</v>
      </c>
      <c r="HY12" s="15">
        <v>1</v>
      </c>
      <c r="HZ12" s="15">
        <v>0</v>
      </c>
      <c r="IA12" s="15">
        <v>0</v>
      </c>
      <c r="IB12" s="15">
        <v>0</v>
      </c>
      <c r="IC12" s="15">
        <v>0</v>
      </c>
      <c r="ID12" s="15">
        <v>3</v>
      </c>
      <c r="IE12" s="15">
        <v>0</v>
      </c>
      <c r="IF12" s="15">
        <v>322</v>
      </c>
      <c r="IG12" s="15">
        <v>0</v>
      </c>
      <c r="IH12" s="15" t="s">
        <v>393</v>
      </c>
      <c r="II12" s="15">
        <v>0</v>
      </c>
      <c r="IJ12" s="15"/>
      <c r="IK12" s="15"/>
      <c r="IL12" s="15"/>
      <c r="IM12" s="15"/>
      <c r="IN12" s="15"/>
      <c r="IO12" s="15"/>
      <c r="IP12" s="15"/>
      <c r="IQ12" s="15"/>
      <c r="IR12" s="15"/>
      <c r="IS12" s="15"/>
      <c r="IT12" s="15"/>
      <c r="IU12" s="15"/>
      <c r="IV12" s="15"/>
      <c r="IW12" s="15"/>
      <c r="IX12" s="15"/>
      <c r="IY12" s="49">
        <v>184885</v>
      </c>
      <c r="IZ12" s="7">
        <v>261.42616699999996</v>
      </c>
      <c r="JA12" s="49">
        <v>168808</v>
      </c>
      <c r="JB12" s="7">
        <v>137.66897699999998</v>
      </c>
      <c r="JC12" s="49">
        <v>3</v>
      </c>
      <c r="JD12" s="49">
        <v>2</v>
      </c>
      <c r="JE12" s="49">
        <v>15</v>
      </c>
      <c r="JF12" s="49">
        <v>3</v>
      </c>
      <c r="JG12" s="49">
        <v>10</v>
      </c>
      <c r="JH12" s="49">
        <v>13</v>
      </c>
      <c r="JI12" s="49">
        <v>0</v>
      </c>
      <c r="JJ12" s="49">
        <v>20</v>
      </c>
      <c r="JK12" s="49">
        <v>9.3627582429420713</v>
      </c>
      <c r="JL12" s="49">
        <v>86.666666666666671</v>
      </c>
      <c r="JM12" s="49">
        <v>96.353514604373942</v>
      </c>
      <c r="JN12" s="36">
        <f t="shared" si="27"/>
        <v>240.00000000000003</v>
      </c>
      <c r="JO12" s="32">
        <f>EL12/CG12</f>
        <v>60</v>
      </c>
      <c r="JP12" s="38">
        <v>3</v>
      </c>
      <c r="JQ12" s="35">
        <f t="shared" si="29"/>
        <v>3</v>
      </c>
      <c r="JR12" s="37">
        <f t="shared" si="40"/>
        <v>0</v>
      </c>
      <c r="JS12" s="39">
        <f t="shared" si="31"/>
        <v>13</v>
      </c>
      <c r="JT12" s="41">
        <v>96.353514604373942</v>
      </c>
      <c r="JU12" s="41">
        <f t="shared" si="32"/>
        <v>96.353514604373942</v>
      </c>
      <c r="JV12" s="44">
        <f t="shared" si="33"/>
        <v>0</v>
      </c>
      <c r="JW12" s="39">
        <f t="shared" si="34"/>
        <v>15</v>
      </c>
      <c r="JX12" s="40">
        <v>5</v>
      </c>
      <c r="JY12" s="38">
        <v>1</v>
      </c>
      <c r="JZ12" s="55">
        <f t="shared" si="35"/>
        <v>168</v>
      </c>
      <c r="KA12" s="38">
        <f t="shared" si="36"/>
        <v>0</v>
      </c>
      <c r="KB12" s="54">
        <f t="shared" si="39"/>
        <v>0</v>
      </c>
    </row>
    <row r="13" spans="1:288" s="8" customFormat="1" ht="51" x14ac:dyDescent="0.25">
      <c r="A13" s="4">
        <v>3210</v>
      </c>
      <c r="B13" s="15" t="s">
        <v>237</v>
      </c>
      <c r="C13" s="15" t="s">
        <v>394</v>
      </c>
      <c r="D13" s="15" t="s">
        <v>209</v>
      </c>
      <c r="E13" s="20">
        <v>107</v>
      </c>
      <c r="F13" s="15" t="s">
        <v>395</v>
      </c>
      <c r="G13" s="15">
        <v>33401</v>
      </c>
      <c r="H13" s="15" t="s">
        <v>396</v>
      </c>
      <c r="I13" s="15" t="s">
        <v>397</v>
      </c>
      <c r="J13" s="15" t="s">
        <v>223</v>
      </c>
      <c r="K13" s="15" t="s">
        <v>398</v>
      </c>
      <c r="L13" s="15" t="s">
        <v>211</v>
      </c>
      <c r="M13" s="15"/>
      <c r="N13" s="15">
        <v>377332540</v>
      </c>
      <c r="O13" s="15" t="s">
        <v>399</v>
      </c>
      <c r="P13" s="15"/>
      <c r="Q13" s="15"/>
      <c r="R13" s="15"/>
      <c r="S13" s="15"/>
      <c r="T13" s="15"/>
      <c r="U13" s="15"/>
      <c r="V13" s="15"/>
      <c r="W13" s="15"/>
      <c r="X13" s="15"/>
      <c r="Y13" s="15"/>
      <c r="Z13" s="15"/>
      <c r="AA13" s="15"/>
      <c r="AB13" s="15"/>
      <c r="AC13" s="15"/>
      <c r="AD13" s="15"/>
      <c r="AE13" s="15"/>
      <c r="AF13" s="15"/>
      <c r="AG13" s="28" t="s">
        <v>549</v>
      </c>
      <c r="AH13" s="15">
        <v>1</v>
      </c>
      <c r="AI13" s="15">
        <v>1</v>
      </c>
      <c r="AJ13" s="21">
        <f t="shared" si="0"/>
        <v>2</v>
      </c>
      <c r="AK13" s="15">
        <v>0</v>
      </c>
      <c r="AL13" s="21">
        <f t="shared" si="1"/>
        <v>2</v>
      </c>
      <c r="AM13" s="15">
        <v>2</v>
      </c>
      <c r="AN13" s="28">
        <v>1</v>
      </c>
      <c r="AO13" s="15">
        <v>0</v>
      </c>
      <c r="AP13" s="28">
        <v>1</v>
      </c>
      <c r="AQ13" s="21">
        <f t="shared" si="2"/>
        <v>2</v>
      </c>
      <c r="AR13" s="28">
        <f t="shared" si="3"/>
        <v>2</v>
      </c>
      <c r="AS13" s="15">
        <v>0</v>
      </c>
      <c r="AT13" s="15">
        <v>0</v>
      </c>
      <c r="AU13" s="21">
        <f t="shared" si="4"/>
        <v>2</v>
      </c>
      <c r="AV13" s="28">
        <f t="shared" si="5"/>
        <v>2</v>
      </c>
      <c r="AW13" s="15">
        <v>0</v>
      </c>
      <c r="AX13" s="15">
        <v>0</v>
      </c>
      <c r="AY13" s="15">
        <v>0</v>
      </c>
      <c r="AZ13" s="15">
        <v>2</v>
      </c>
      <c r="BA13" s="21">
        <f t="shared" si="6"/>
        <v>2</v>
      </c>
      <c r="BB13" s="15">
        <v>0</v>
      </c>
      <c r="BC13" s="15">
        <v>1</v>
      </c>
      <c r="BD13" s="15">
        <v>0</v>
      </c>
      <c r="BE13" s="15">
        <v>1</v>
      </c>
      <c r="BF13" s="15">
        <v>0</v>
      </c>
      <c r="BG13" s="15">
        <v>0</v>
      </c>
      <c r="BH13" s="15">
        <v>0</v>
      </c>
      <c r="BI13" s="15">
        <v>1</v>
      </c>
      <c r="BJ13" s="15">
        <v>0</v>
      </c>
      <c r="BK13" s="15">
        <v>1</v>
      </c>
      <c r="BL13" s="15">
        <v>0</v>
      </c>
      <c r="BM13" s="15">
        <v>0</v>
      </c>
      <c r="BN13" s="15">
        <v>0</v>
      </c>
      <c r="BO13" s="15">
        <v>0</v>
      </c>
      <c r="BP13" s="15">
        <v>2</v>
      </c>
      <c r="BQ13" s="15">
        <v>0</v>
      </c>
      <c r="BR13" s="15">
        <v>1</v>
      </c>
      <c r="BS13" s="15">
        <v>0</v>
      </c>
      <c r="BT13" s="15">
        <v>1</v>
      </c>
      <c r="BU13" s="15">
        <v>1</v>
      </c>
      <c r="BV13" s="15">
        <v>0</v>
      </c>
      <c r="BW13" s="15">
        <v>1</v>
      </c>
      <c r="BX13" s="15">
        <v>1</v>
      </c>
      <c r="BY13" s="15">
        <v>0</v>
      </c>
      <c r="BZ13" s="15">
        <v>0</v>
      </c>
      <c r="CA13" s="15">
        <v>1</v>
      </c>
      <c r="CB13" s="15">
        <v>1</v>
      </c>
      <c r="CC13" s="15">
        <v>0</v>
      </c>
      <c r="CD13" s="15">
        <v>1</v>
      </c>
      <c r="CE13" s="15">
        <v>0.3</v>
      </c>
      <c r="CF13" s="15">
        <v>1.5</v>
      </c>
      <c r="CG13" s="15">
        <v>0.2</v>
      </c>
      <c r="CH13" s="15"/>
      <c r="CI13" s="15"/>
      <c r="CJ13" s="15"/>
      <c r="CK13" s="15"/>
      <c r="CL13" s="15"/>
      <c r="CM13" s="15"/>
      <c r="CN13" s="15"/>
      <c r="CO13" s="15"/>
      <c r="CP13" s="15"/>
      <c r="CQ13" s="15"/>
      <c r="CR13" s="15"/>
      <c r="CS13" s="15"/>
      <c r="CT13" s="15"/>
      <c r="CU13" s="15"/>
      <c r="CV13" s="15"/>
      <c r="CW13" s="15"/>
      <c r="CX13" s="15"/>
      <c r="CY13" s="28">
        <f t="shared" si="7"/>
        <v>2</v>
      </c>
      <c r="CZ13" s="28">
        <f t="shared" si="8"/>
        <v>0</v>
      </c>
      <c r="DA13" s="21">
        <f t="shared" si="9"/>
        <v>2</v>
      </c>
      <c r="DB13" s="21">
        <f t="shared" si="10"/>
        <v>2</v>
      </c>
      <c r="DC13" s="15">
        <v>1</v>
      </c>
      <c r="DD13" s="15">
        <v>1</v>
      </c>
      <c r="DE13" s="15" t="s">
        <v>400</v>
      </c>
      <c r="DF13" s="15">
        <v>0</v>
      </c>
      <c r="DG13" s="15">
        <v>0</v>
      </c>
      <c r="DH13" s="15"/>
      <c r="DI13" s="15" t="s">
        <v>401</v>
      </c>
      <c r="DJ13" s="15" t="s">
        <v>513</v>
      </c>
      <c r="DK13" s="15"/>
      <c r="DL13" s="15">
        <v>0</v>
      </c>
      <c r="DM13" s="15">
        <v>0</v>
      </c>
      <c r="DN13" s="15"/>
      <c r="DO13" s="15">
        <v>0</v>
      </c>
      <c r="DP13" s="15">
        <v>0</v>
      </c>
      <c r="DQ13" s="15"/>
      <c r="DR13" s="15">
        <v>0</v>
      </c>
      <c r="DS13" s="15">
        <v>0</v>
      </c>
      <c r="DT13" s="15">
        <v>0</v>
      </c>
      <c r="DU13" s="15">
        <v>9</v>
      </c>
      <c r="DV13" s="15">
        <v>1</v>
      </c>
      <c r="DW13" s="15">
        <v>1</v>
      </c>
      <c r="DX13" s="21">
        <f t="shared" si="11"/>
        <v>9</v>
      </c>
      <c r="DY13" s="21">
        <f t="shared" si="12"/>
        <v>1</v>
      </c>
      <c r="DZ13" s="21">
        <f t="shared" si="13"/>
        <v>1</v>
      </c>
      <c r="EA13" s="15">
        <v>1</v>
      </c>
      <c r="EB13" s="15">
        <v>0</v>
      </c>
      <c r="EC13" s="15">
        <v>1</v>
      </c>
      <c r="ED13" s="15">
        <v>8</v>
      </c>
      <c r="EE13" s="15">
        <v>0</v>
      </c>
      <c r="EF13" s="15">
        <v>0</v>
      </c>
      <c r="EG13" s="21">
        <f t="shared" si="14"/>
        <v>9</v>
      </c>
      <c r="EH13" s="21">
        <f t="shared" si="15"/>
        <v>0</v>
      </c>
      <c r="EI13" s="21">
        <f t="shared" si="16"/>
        <v>1</v>
      </c>
      <c r="EJ13" s="21">
        <f t="shared" si="17"/>
        <v>18</v>
      </c>
      <c r="EK13" s="21">
        <f t="shared" si="18"/>
        <v>1</v>
      </c>
      <c r="EL13" s="21">
        <f t="shared" si="19"/>
        <v>2</v>
      </c>
      <c r="EM13" s="15">
        <v>0</v>
      </c>
      <c r="EN13" s="15">
        <v>1</v>
      </c>
      <c r="EO13" s="15">
        <v>6</v>
      </c>
      <c r="EP13" s="15">
        <v>1</v>
      </c>
      <c r="EQ13" s="21">
        <f t="shared" si="20"/>
        <v>6</v>
      </c>
      <c r="ER13" s="21">
        <f t="shared" si="21"/>
        <v>2</v>
      </c>
      <c r="ES13" s="15">
        <v>2</v>
      </c>
      <c r="ET13" s="15">
        <v>0</v>
      </c>
      <c r="EU13" s="15">
        <v>0</v>
      </c>
      <c r="EV13" s="15">
        <v>0</v>
      </c>
      <c r="EW13" s="21">
        <f t="shared" si="22"/>
        <v>2</v>
      </c>
      <c r="EX13" s="21">
        <f t="shared" si="38"/>
        <v>0</v>
      </c>
      <c r="EY13" s="21">
        <f t="shared" si="23"/>
        <v>8</v>
      </c>
      <c r="EZ13" s="21">
        <f t="shared" si="24"/>
        <v>2</v>
      </c>
      <c r="FA13" s="15">
        <v>0</v>
      </c>
      <c r="FB13" s="15">
        <v>0</v>
      </c>
      <c r="FC13" s="21">
        <f t="shared" si="25"/>
        <v>0</v>
      </c>
      <c r="FD13" s="15">
        <v>0</v>
      </c>
      <c r="FE13" s="15">
        <v>5</v>
      </c>
      <c r="FF13" s="15">
        <v>0</v>
      </c>
      <c r="FG13" s="15">
        <v>1</v>
      </c>
      <c r="FH13" s="15">
        <v>0</v>
      </c>
      <c r="FI13" s="15">
        <v>0</v>
      </c>
      <c r="FJ13" s="15">
        <v>16</v>
      </c>
      <c r="FK13" s="15">
        <v>0</v>
      </c>
      <c r="FL13" s="15">
        <v>0</v>
      </c>
      <c r="FM13" s="15">
        <v>1</v>
      </c>
      <c r="FN13" s="15">
        <v>2</v>
      </c>
      <c r="FO13" s="15">
        <v>1</v>
      </c>
      <c r="FP13" s="15">
        <v>0</v>
      </c>
      <c r="FQ13" s="15">
        <v>59</v>
      </c>
      <c r="FR13" s="15">
        <v>65</v>
      </c>
      <c r="FS13" s="21">
        <f t="shared" si="26"/>
        <v>31</v>
      </c>
      <c r="FT13" s="15">
        <v>0</v>
      </c>
      <c r="FU13" s="15">
        <v>0</v>
      </c>
      <c r="FV13" s="15">
        <v>0</v>
      </c>
      <c r="FW13" s="15">
        <v>0</v>
      </c>
      <c r="FX13" s="15">
        <v>0</v>
      </c>
      <c r="FY13" s="15">
        <v>0</v>
      </c>
      <c r="FZ13" s="15">
        <v>0</v>
      </c>
      <c r="GA13" s="15">
        <v>0</v>
      </c>
      <c r="GB13" s="15">
        <v>0</v>
      </c>
      <c r="GC13" s="15">
        <v>0</v>
      </c>
      <c r="GD13" s="15">
        <v>0</v>
      </c>
      <c r="GE13" s="15">
        <v>0</v>
      </c>
      <c r="GF13" s="15">
        <v>0</v>
      </c>
      <c r="GG13" s="15">
        <v>0</v>
      </c>
      <c r="GH13" s="15">
        <v>0</v>
      </c>
      <c r="GI13" s="15">
        <v>0</v>
      </c>
      <c r="GJ13" s="15">
        <v>0</v>
      </c>
      <c r="GK13" s="15">
        <v>0</v>
      </c>
      <c r="GL13" s="15">
        <v>0</v>
      </c>
      <c r="GM13" s="15">
        <v>0</v>
      </c>
      <c r="GN13" s="15">
        <v>2</v>
      </c>
      <c r="GO13" s="15">
        <v>2</v>
      </c>
      <c r="GP13" s="15">
        <v>0</v>
      </c>
      <c r="GQ13" s="15">
        <v>0</v>
      </c>
      <c r="GR13" s="15">
        <v>0</v>
      </c>
      <c r="GS13" s="15">
        <v>0</v>
      </c>
      <c r="GT13" s="15">
        <v>0</v>
      </c>
      <c r="GU13" s="15">
        <v>0</v>
      </c>
      <c r="GV13" s="15">
        <v>0</v>
      </c>
      <c r="GW13" s="15">
        <v>0</v>
      </c>
      <c r="GX13" s="15">
        <v>2</v>
      </c>
      <c r="GY13" s="15" t="s">
        <v>402</v>
      </c>
      <c r="GZ13" s="15" t="s">
        <v>403</v>
      </c>
      <c r="HA13" s="15">
        <v>3</v>
      </c>
      <c r="HB13" s="15" t="s">
        <v>404</v>
      </c>
      <c r="HC13" s="15" t="s">
        <v>405</v>
      </c>
      <c r="HD13" s="15">
        <v>0</v>
      </c>
      <c r="HE13" s="15">
        <v>1</v>
      </c>
      <c r="HF13" s="15">
        <v>1</v>
      </c>
      <c r="HG13" s="15">
        <v>1</v>
      </c>
      <c r="HH13" s="15"/>
      <c r="HI13" s="15">
        <v>0</v>
      </c>
      <c r="HJ13" s="15">
        <v>1</v>
      </c>
      <c r="HK13" s="15">
        <v>0</v>
      </c>
      <c r="HL13" s="15">
        <v>0</v>
      </c>
      <c r="HM13" s="15" t="s">
        <v>406</v>
      </c>
      <c r="HN13" s="15">
        <v>1</v>
      </c>
      <c r="HO13" s="15">
        <v>0</v>
      </c>
      <c r="HP13" s="15">
        <v>0</v>
      </c>
      <c r="HQ13" s="15">
        <v>0</v>
      </c>
      <c r="HR13" s="15">
        <v>2</v>
      </c>
      <c r="HS13" s="15"/>
      <c r="HT13" s="15">
        <v>0</v>
      </c>
      <c r="HU13" s="15">
        <v>0</v>
      </c>
      <c r="HV13" s="15">
        <v>1</v>
      </c>
      <c r="HW13" s="15">
        <v>0</v>
      </c>
      <c r="HX13" s="15">
        <v>0</v>
      </c>
      <c r="HY13" s="15">
        <v>0</v>
      </c>
      <c r="HZ13" s="15">
        <v>25</v>
      </c>
      <c r="IA13" s="15" t="s">
        <v>515</v>
      </c>
      <c r="IB13" s="15">
        <v>0</v>
      </c>
      <c r="IC13" s="15">
        <v>0</v>
      </c>
      <c r="ID13" s="15">
        <v>0</v>
      </c>
      <c r="IE13" s="15">
        <v>0</v>
      </c>
      <c r="IF13" s="15">
        <v>0</v>
      </c>
      <c r="IG13" s="15">
        <v>0</v>
      </c>
      <c r="IH13" s="15" t="s">
        <v>407</v>
      </c>
      <c r="II13" s="15">
        <v>0</v>
      </c>
      <c r="IJ13" s="15">
        <v>21938</v>
      </c>
      <c r="IK13" s="15">
        <v>271.19</v>
      </c>
      <c r="IL13" s="15">
        <v>6998</v>
      </c>
      <c r="IM13" s="15">
        <v>25.37</v>
      </c>
      <c r="IN13" s="15">
        <v>6</v>
      </c>
      <c r="IO13" s="15">
        <v>1</v>
      </c>
      <c r="IP13" s="15">
        <v>30</v>
      </c>
      <c r="IQ13" s="15">
        <v>4</v>
      </c>
      <c r="IR13" s="15">
        <v>16</v>
      </c>
      <c r="IS13" s="15">
        <v>20</v>
      </c>
      <c r="IT13" s="15">
        <v>1</v>
      </c>
      <c r="IU13" s="15">
        <v>0.13</v>
      </c>
      <c r="IV13" s="15">
        <v>0.17</v>
      </c>
      <c r="IW13" s="15">
        <v>0.66</v>
      </c>
      <c r="IX13" s="15">
        <v>0.69</v>
      </c>
      <c r="IY13" s="49">
        <v>21938</v>
      </c>
      <c r="IZ13" s="7">
        <v>271.189705</v>
      </c>
      <c r="JA13" s="49">
        <v>6998</v>
      </c>
      <c r="JB13" s="7">
        <v>25.393450999999999</v>
      </c>
      <c r="JC13" s="49">
        <v>6</v>
      </c>
      <c r="JD13" s="49">
        <v>1</v>
      </c>
      <c r="JE13" s="49">
        <v>30</v>
      </c>
      <c r="JF13" s="49">
        <v>4</v>
      </c>
      <c r="JG13" s="49">
        <v>15</v>
      </c>
      <c r="JH13" s="49">
        <v>19</v>
      </c>
      <c r="JI13" s="49">
        <v>0</v>
      </c>
      <c r="JJ13" s="49">
        <v>13.333333333333334</v>
      </c>
      <c r="JK13" s="49">
        <v>7.6893405669658437</v>
      </c>
      <c r="JL13" s="49">
        <v>63.333333333333329</v>
      </c>
      <c r="JM13" s="49">
        <v>67.316899068864004</v>
      </c>
      <c r="JN13" s="36">
        <f t="shared" si="27"/>
        <v>20.666666666666668</v>
      </c>
      <c r="JO13" s="32">
        <f>EL13/CG13</f>
        <v>10</v>
      </c>
      <c r="JP13" s="38">
        <v>3</v>
      </c>
      <c r="JQ13" s="35">
        <f t="shared" si="29"/>
        <v>2</v>
      </c>
      <c r="JR13" s="37">
        <f t="shared" si="40"/>
        <v>-1</v>
      </c>
      <c r="JS13" s="39">
        <f t="shared" si="31"/>
        <v>19</v>
      </c>
      <c r="JT13" s="41">
        <v>67.316899068864004</v>
      </c>
      <c r="JU13" s="41">
        <f t="shared" si="32"/>
        <v>67.316899068864004</v>
      </c>
      <c r="JV13" s="44">
        <f t="shared" si="33"/>
        <v>0</v>
      </c>
      <c r="JW13" s="39">
        <f t="shared" si="34"/>
        <v>30</v>
      </c>
      <c r="JX13" s="40">
        <v>3</v>
      </c>
      <c r="JY13" s="38">
        <v>1</v>
      </c>
      <c r="JZ13" s="55">
        <f t="shared" si="35"/>
        <v>15.5</v>
      </c>
      <c r="KA13" s="38">
        <f t="shared" si="36"/>
        <v>0</v>
      </c>
      <c r="KB13" s="54">
        <f t="shared" si="39"/>
        <v>0</v>
      </c>
    </row>
    <row r="14" spans="1:288" s="8" customFormat="1" ht="382.5" x14ac:dyDescent="0.25">
      <c r="A14" s="4">
        <v>3211</v>
      </c>
      <c r="B14" s="15" t="s">
        <v>237</v>
      </c>
      <c r="C14" s="15" t="s">
        <v>408</v>
      </c>
      <c r="D14" s="15" t="s">
        <v>209</v>
      </c>
      <c r="E14" s="20">
        <v>1</v>
      </c>
      <c r="F14" s="15" t="s">
        <v>409</v>
      </c>
      <c r="G14" s="15">
        <v>33701</v>
      </c>
      <c r="H14" s="15" t="s">
        <v>410</v>
      </c>
      <c r="I14" s="15" t="s">
        <v>411</v>
      </c>
      <c r="J14" s="15" t="s">
        <v>412</v>
      </c>
      <c r="K14" s="15" t="s">
        <v>413</v>
      </c>
      <c r="L14" s="15" t="s">
        <v>414</v>
      </c>
      <c r="M14" s="15" t="s">
        <v>207</v>
      </c>
      <c r="N14" s="15">
        <v>371706140</v>
      </c>
      <c r="O14" s="15" t="s">
        <v>415</v>
      </c>
      <c r="P14" s="22" t="s">
        <v>222</v>
      </c>
      <c r="Q14" s="15"/>
      <c r="R14" s="15"/>
      <c r="S14" s="15"/>
      <c r="T14" s="15"/>
      <c r="U14" s="15"/>
      <c r="V14" s="15"/>
      <c r="W14" s="15"/>
      <c r="X14" s="15"/>
      <c r="Y14" s="15"/>
      <c r="Z14" s="15"/>
      <c r="AA14" s="15"/>
      <c r="AB14" s="15" t="s">
        <v>413</v>
      </c>
      <c r="AC14" s="15" t="s">
        <v>414</v>
      </c>
      <c r="AD14" s="15" t="s">
        <v>207</v>
      </c>
      <c r="AE14" s="15">
        <v>371706140</v>
      </c>
      <c r="AF14" s="15" t="s">
        <v>415</v>
      </c>
      <c r="AG14" s="21" t="s">
        <v>548</v>
      </c>
      <c r="AH14" s="15">
        <v>2</v>
      </c>
      <c r="AI14" s="15">
        <v>0</v>
      </c>
      <c r="AJ14" s="21">
        <f t="shared" si="0"/>
        <v>2</v>
      </c>
      <c r="AK14" s="15">
        <v>0</v>
      </c>
      <c r="AL14" s="21">
        <f t="shared" si="1"/>
        <v>2</v>
      </c>
      <c r="AM14" s="15">
        <v>2</v>
      </c>
      <c r="AN14" s="15">
        <v>2</v>
      </c>
      <c r="AO14" s="15">
        <v>0</v>
      </c>
      <c r="AP14" s="15">
        <v>0</v>
      </c>
      <c r="AQ14" s="21">
        <f t="shared" si="2"/>
        <v>2</v>
      </c>
      <c r="AR14" s="21">
        <f t="shared" si="3"/>
        <v>2</v>
      </c>
      <c r="AS14" s="15">
        <v>0</v>
      </c>
      <c r="AT14" s="15">
        <v>0</v>
      </c>
      <c r="AU14" s="21">
        <f t="shared" si="4"/>
        <v>2</v>
      </c>
      <c r="AV14" s="21">
        <f t="shared" si="5"/>
        <v>2</v>
      </c>
      <c r="AW14" s="15">
        <v>0</v>
      </c>
      <c r="AX14" s="15">
        <v>0</v>
      </c>
      <c r="AY14" s="15">
        <v>2</v>
      </c>
      <c r="AZ14" s="15">
        <v>0</v>
      </c>
      <c r="BA14" s="21">
        <f t="shared" si="6"/>
        <v>2</v>
      </c>
      <c r="BB14" s="15">
        <v>0</v>
      </c>
      <c r="BC14" s="15">
        <v>2</v>
      </c>
      <c r="BD14" s="15">
        <v>0</v>
      </c>
      <c r="BE14" s="15">
        <v>0</v>
      </c>
      <c r="BF14" s="15">
        <v>0</v>
      </c>
      <c r="BG14" s="15">
        <v>0</v>
      </c>
      <c r="BH14" s="15">
        <v>0</v>
      </c>
      <c r="BI14" s="15">
        <v>0</v>
      </c>
      <c r="BJ14" s="15">
        <v>2</v>
      </c>
      <c r="BK14" s="15">
        <v>0</v>
      </c>
      <c r="BL14" s="15">
        <v>0</v>
      </c>
      <c r="BM14" s="15">
        <v>0</v>
      </c>
      <c r="BN14" s="15">
        <v>0</v>
      </c>
      <c r="BO14" s="15">
        <v>2</v>
      </c>
      <c r="BP14" s="15">
        <v>0</v>
      </c>
      <c r="BQ14" s="15">
        <v>0</v>
      </c>
      <c r="BR14" s="15">
        <v>1</v>
      </c>
      <c r="BS14" s="15">
        <v>0</v>
      </c>
      <c r="BT14" s="15">
        <v>1</v>
      </c>
      <c r="BU14" s="15">
        <v>1</v>
      </c>
      <c r="BV14" s="15">
        <v>0</v>
      </c>
      <c r="BW14" s="15">
        <v>1</v>
      </c>
      <c r="BX14" s="15">
        <v>1</v>
      </c>
      <c r="BY14" s="15">
        <v>1</v>
      </c>
      <c r="BZ14" s="15">
        <v>0</v>
      </c>
      <c r="CA14" s="15">
        <v>0.9</v>
      </c>
      <c r="CB14" s="15">
        <v>1</v>
      </c>
      <c r="CC14" s="15">
        <v>0</v>
      </c>
      <c r="CD14" s="15">
        <v>1</v>
      </c>
      <c r="CE14" s="15">
        <v>0.5</v>
      </c>
      <c r="CF14" s="15">
        <v>1</v>
      </c>
      <c r="CG14" s="15">
        <v>0.1</v>
      </c>
      <c r="CH14" s="15">
        <v>0.1</v>
      </c>
      <c r="CI14" s="15">
        <v>0.1</v>
      </c>
      <c r="CJ14" s="15">
        <v>0.1</v>
      </c>
      <c r="CK14" s="15" t="s">
        <v>416</v>
      </c>
      <c r="CL14" s="15">
        <v>0</v>
      </c>
      <c r="CM14" s="15">
        <v>0</v>
      </c>
      <c r="CN14" s="15">
        <v>0</v>
      </c>
      <c r="CO14" s="15">
        <v>0.1</v>
      </c>
      <c r="CP14" s="15">
        <v>0</v>
      </c>
      <c r="CQ14" s="15">
        <v>0</v>
      </c>
      <c r="CR14" s="15"/>
      <c r="CS14" s="15">
        <v>0</v>
      </c>
      <c r="CT14" s="15">
        <v>0</v>
      </c>
      <c r="CU14" s="15">
        <v>0</v>
      </c>
      <c r="CV14" s="15">
        <v>0</v>
      </c>
      <c r="CW14" s="15">
        <v>0</v>
      </c>
      <c r="CX14" s="15">
        <v>0</v>
      </c>
      <c r="CY14" s="21">
        <f t="shared" si="7"/>
        <v>2.0000000000000004</v>
      </c>
      <c r="CZ14" s="21">
        <f t="shared" si="8"/>
        <v>0</v>
      </c>
      <c r="DA14" s="21">
        <f t="shared" si="9"/>
        <v>2.0000000000000004</v>
      </c>
      <c r="DB14" s="21">
        <f t="shared" si="10"/>
        <v>2.0000000000000004</v>
      </c>
      <c r="DC14" s="15">
        <v>1</v>
      </c>
      <c r="DD14" s="15">
        <v>25</v>
      </c>
      <c r="DE14" s="15" t="s">
        <v>417</v>
      </c>
      <c r="DF14" s="15">
        <v>1</v>
      </c>
      <c r="DG14" s="15">
        <v>4</v>
      </c>
      <c r="DH14" s="15" t="s">
        <v>418</v>
      </c>
      <c r="DI14" s="15" t="s">
        <v>419</v>
      </c>
      <c r="DJ14" s="15" t="s">
        <v>513</v>
      </c>
      <c r="DK14" s="15" t="s">
        <v>420</v>
      </c>
      <c r="DL14" s="15">
        <v>0</v>
      </c>
      <c r="DM14" s="15">
        <v>0</v>
      </c>
      <c r="DN14" s="15">
        <v>0</v>
      </c>
      <c r="DO14" s="15">
        <v>35</v>
      </c>
      <c r="DP14" s="15">
        <v>0</v>
      </c>
      <c r="DQ14" s="15">
        <v>0</v>
      </c>
      <c r="DR14" s="15">
        <v>1</v>
      </c>
      <c r="DS14" s="15">
        <v>0</v>
      </c>
      <c r="DT14" s="15">
        <v>0</v>
      </c>
      <c r="DU14" s="15">
        <v>8</v>
      </c>
      <c r="DV14" s="15">
        <v>0</v>
      </c>
      <c r="DW14" s="15">
        <v>0</v>
      </c>
      <c r="DX14" s="21">
        <f t="shared" si="11"/>
        <v>9</v>
      </c>
      <c r="DY14" s="21">
        <f t="shared" si="12"/>
        <v>0</v>
      </c>
      <c r="DZ14" s="21">
        <f t="shared" si="13"/>
        <v>0</v>
      </c>
      <c r="EA14" s="15">
        <v>0</v>
      </c>
      <c r="EB14" s="15">
        <v>1</v>
      </c>
      <c r="EC14" s="15">
        <v>0</v>
      </c>
      <c r="ED14" s="15">
        <v>29</v>
      </c>
      <c r="EE14" s="15">
        <v>0</v>
      </c>
      <c r="EF14" s="15">
        <v>0</v>
      </c>
      <c r="EG14" s="21">
        <f t="shared" si="14"/>
        <v>29</v>
      </c>
      <c r="EH14" s="21">
        <f t="shared" si="15"/>
        <v>1</v>
      </c>
      <c r="EI14" s="21">
        <f t="shared" si="16"/>
        <v>0</v>
      </c>
      <c r="EJ14" s="21">
        <f t="shared" si="17"/>
        <v>38</v>
      </c>
      <c r="EK14" s="21">
        <f t="shared" si="18"/>
        <v>1</v>
      </c>
      <c r="EL14" s="21">
        <f t="shared" si="19"/>
        <v>0</v>
      </c>
      <c r="EM14" s="15">
        <v>0</v>
      </c>
      <c r="EN14" s="15">
        <v>0</v>
      </c>
      <c r="EO14" s="15">
        <v>2</v>
      </c>
      <c r="EP14" s="15">
        <v>0</v>
      </c>
      <c r="EQ14" s="21">
        <f t="shared" si="20"/>
        <v>2</v>
      </c>
      <c r="ER14" s="21">
        <f t="shared" si="21"/>
        <v>0</v>
      </c>
      <c r="ES14" s="15">
        <v>0</v>
      </c>
      <c r="ET14" s="15">
        <v>0</v>
      </c>
      <c r="EU14" s="15">
        <v>11</v>
      </c>
      <c r="EV14" s="15">
        <v>0</v>
      </c>
      <c r="EW14" s="21">
        <f t="shared" si="22"/>
        <v>11</v>
      </c>
      <c r="EX14" s="21">
        <f t="shared" si="38"/>
        <v>1</v>
      </c>
      <c r="EY14" s="21">
        <f t="shared" si="23"/>
        <v>13</v>
      </c>
      <c r="EZ14" s="21">
        <f t="shared" si="24"/>
        <v>1</v>
      </c>
      <c r="FA14" s="15">
        <v>0</v>
      </c>
      <c r="FB14" s="15">
        <v>0</v>
      </c>
      <c r="FC14" s="21">
        <f t="shared" si="25"/>
        <v>0</v>
      </c>
      <c r="FD14" s="15">
        <v>3</v>
      </c>
      <c r="FE14" s="15">
        <v>9</v>
      </c>
      <c r="FF14" s="15">
        <v>0</v>
      </c>
      <c r="FG14" s="15">
        <v>0</v>
      </c>
      <c r="FH14" s="15">
        <v>0</v>
      </c>
      <c r="FI14" s="15">
        <v>0</v>
      </c>
      <c r="FJ14" s="15">
        <v>10</v>
      </c>
      <c r="FK14" s="15">
        <v>6</v>
      </c>
      <c r="FL14" s="15">
        <v>0</v>
      </c>
      <c r="FM14" s="15">
        <v>3</v>
      </c>
      <c r="FN14" s="15">
        <v>5</v>
      </c>
      <c r="FO14" s="15">
        <v>5</v>
      </c>
      <c r="FP14" s="15">
        <v>0</v>
      </c>
      <c r="FQ14" s="15">
        <v>11</v>
      </c>
      <c r="FR14" s="15">
        <v>0</v>
      </c>
      <c r="FS14" s="21">
        <f t="shared" si="26"/>
        <v>58</v>
      </c>
      <c r="FT14" s="15">
        <v>0</v>
      </c>
      <c r="FU14" s="15">
        <v>0</v>
      </c>
      <c r="FV14" s="15">
        <v>0</v>
      </c>
      <c r="FW14" s="15">
        <v>0</v>
      </c>
      <c r="FX14" s="15">
        <v>0</v>
      </c>
      <c r="FY14" s="15">
        <v>0</v>
      </c>
      <c r="FZ14" s="15">
        <v>0</v>
      </c>
      <c r="GA14" s="15">
        <v>0</v>
      </c>
      <c r="GB14" s="15">
        <v>0</v>
      </c>
      <c r="GC14" s="15">
        <v>0</v>
      </c>
      <c r="GD14" s="15">
        <v>0</v>
      </c>
      <c r="GE14" s="15">
        <v>0</v>
      </c>
      <c r="GF14" s="15">
        <v>0</v>
      </c>
      <c r="GG14" s="15">
        <v>0</v>
      </c>
      <c r="GH14" s="15">
        <v>0</v>
      </c>
      <c r="GI14" s="15">
        <v>0</v>
      </c>
      <c r="GJ14" s="15">
        <v>0</v>
      </c>
      <c r="GK14" s="15">
        <v>0</v>
      </c>
      <c r="GL14" s="15">
        <v>0</v>
      </c>
      <c r="GM14" s="15">
        <v>0</v>
      </c>
      <c r="GN14" s="15">
        <v>0</v>
      </c>
      <c r="GO14" s="15">
        <v>0</v>
      </c>
      <c r="GP14" s="15">
        <v>0</v>
      </c>
      <c r="GQ14" s="15">
        <v>0</v>
      </c>
      <c r="GR14" s="15">
        <v>0</v>
      </c>
      <c r="GS14" s="15">
        <v>0</v>
      </c>
      <c r="GT14" s="15">
        <v>0</v>
      </c>
      <c r="GU14" s="15">
        <v>0</v>
      </c>
      <c r="GV14" s="15">
        <v>0</v>
      </c>
      <c r="GW14" s="15">
        <v>0</v>
      </c>
      <c r="GX14" s="15">
        <v>1</v>
      </c>
      <c r="GY14" s="15" t="s">
        <v>421</v>
      </c>
      <c r="GZ14" s="15">
        <v>0</v>
      </c>
      <c r="HA14" s="15">
        <v>2</v>
      </c>
      <c r="HB14" s="15" t="s">
        <v>422</v>
      </c>
      <c r="HC14" s="15" t="s">
        <v>423</v>
      </c>
      <c r="HD14" s="15">
        <v>0</v>
      </c>
      <c r="HE14" s="15">
        <v>1</v>
      </c>
      <c r="HF14" s="15">
        <v>1</v>
      </c>
      <c r="HG14" s="15">
        <v>1</v>
      </c>
      <c r="HH14" s="15">
        <v>0</v>
      </c>
      <c r="HI14" s="15">
        <v>0</v>
      </c>
      <c r="HJ14" s="15">
        <v>2</v>
      </c>
      <c r="HK14" s="15" t="s">
        <v>424</v>
      </c>
      <c r="HL14" s="15" t="s">
        <v>425</v>
      </c>
      <c r="HM14" s="15" t="s">
        <v>426</v>
      </c>
      <c r="HN14" s="15">
        <v>3</v>
      </c>
      <c r="HO14" s="15" t="s">
        <v>427</v>
      </c>
      <c r="HP14" s="15">
        <v>0</v>
      </c>
      <c r="HQ14" s="15">
        <v>0</v>
      </c>
      <c r="HR14" s="15">
        <v>1</v>
      </c>
      <c r="HS14" s="15" t="s">
        <v>428</v>
      </c>
      <c r="HT14" s="15">
        <v>0</v>
      </c>
      <c r="HU14" s="15">
        <v>0</v>
      </c>
      <c r="HV14" s="15">
        <v>1</v>
      </c>
      <c r="HW14" s="15">
        <v>1</v>
      </c>
      <c r="HX14" s="15">
        <v>0</v>
      </c>
      <c r="HY14" s="15">
        <v>1</v>
      </c>
      <c r="HZ14" s="15">
        <v>20</v>
      </c>
      <c r="IA14" s="15" t="s">
        <v>429</v>
      </c>
      <c r="IB14" s="15">
        <v>4</v>
      </c>
      <c r="IC14" s="15">
        <v>1</v>
      </c>
      <c r="ID14" s="15">
        <v>2</v>
      </c>
      <c r="IE14" s="15">
        <v>4</v>
      </c>
      <c r="IF14" s="15">
        <v>1</v>
      </c>
      <c r="IG14" s="15">
        <v>0</v>
      </c>
      <c r="IH14" s="15" t="s">
        <v>430</v>
      </c>
      <c r="II14" s="15" t="s">
        <v>431</v>
      </c>
      <c r="IJ14" s="15"/>
      <c r="IK14" s="15"/>
      <c r="IL14" s="15"/>
      <c r="IM14" s="15"/>
      <c r="IN14" s="15"/>
      <c r="IO14" s="15"/>
      <c r="IP14" s="15"/>
      <c r="IQ14" s="15"/>
      <c r="IR14" s="15"/>
      <c r="IS14" s="15"/>
      <c r="IT14" s="15"/>
      <c r="IU14" s="15"/>
      <c r="IV14" s="15"/>
      <c r="IW14" s="15"/>
      <c r="IX14" s="15"/>
      <c r="IY14" s="49">
        <v>47207</v>
      </c>
      <c r="IZ14" s="7">
        <v>575.17093300000022</v>
      </c>
      <c r="JA14" s="49">
        <v>13821</v>
      </c>
      <c r="JB14" s="7">
        <v>30.673220999999998</v>
      </c>
      <c r="JC14" s="49">
        <v>4</v>
      </c>
      <c r="JD14" s="49">
        <v>3</v>
      </c>
      <c r="JE14" s="49">
        <v>68</v>
      </c>
      <c r="JF14" s="49">
        <v>10</v>
      </c>
      <c r="JG14" s="49">
        <v>24</v>
      </c>
      <c r="JH14" s="49">
        <v>34</v>
      </c>
      <c r="JI14" s="17">
        <v>18</v>
      </c>
      <c r="JJ14" s="49">
        <v>14.705882352941178</v>
      </c>
      <c r="JK14" s="49">
        <v>15.868308838896064</v>
      </c>
      <c r="JL14" s="49">
        <v>50</v>
      </c>
      <c r="JM14" s="49">
        <v>64.751377135394961</v>
      </c>
      <c r="JN14" s="36">
        <f t="shared" si="27"/>
        <v>58</v>
      </c>
      <c r="JO14" s="32">
        <f>EL14/CG14</f>
        <v>0</v>
      </c>
      <c r="JP14" s="38">
        <v>2</v>
      </c>
      <c r="JQ14" s="35">
        <f t="shared" si="29"/>
        <v>2</v>
      </c>
      <c r="JR14" s="37">
        <f t="shared" si="40"/>
        <v>0</v>
      </c>
      <c r="JS14" s="39">
        <f t="shared" si="31"/>
        <v>34</v>
      </c>
      <c r="JT14" s="41">
        <v>61.495075586512627</v>
      </c>
      <c r="JU14" s="41">
        <f t="shared" si="32"/>
        <v>64.751377135394961</v>
      </c>
      <c r="JV14" s="44">
        <f t="shared" si="33"/>
        <v>3.2563015488823339</v>
      </c>
      <c r="JW14" s="39">
        <f t="shared" si="34"/>
        <v>68</v>
      </c>
      <c r="JX14" s="40">
        <v>2</v>
      </c>
      <c r="JY14" s="38">
        <v>1</v>
      </c>
      <c r="JZ14" s="55">
        <f t="shared" si="35"/>
        <v>29</v>
      </c>
      <c r="KA14" s="38">
        <f t="shared" si="36"/>
        <v>5</v>
      </c>
      <c r="KB14" s="54">
        <f t="shared" si="39"/>
        <v>0</v>
      </c>
    </row>
    <row r="15" spans="1:288" s="8" customFormat="1" ht="76.5" x14ac:dyDescent="0.25">
      <c r="A15" s="4">
        <v>3212</v>
      </c>
      <c r="B15" s="15" t="s">
        <v>237</v>
      </c>
      <c r="C15" s="15" t="s">
        <v>432</v>
      </c>
      <c r="D15" s="15" t="s">
        <v>433</v>
      </c>
      <c r="E15" s="20">
        <v>294</v>
      </c>
      <c r="F15" s="15" t="s">
        <v>434</v>
      </c>
      <c r="G15" s="15">
        <v>33301</v>
      </c>
      <c r="H15" s="15" t="s">
        <v>435</v>
      </c>
      <c r="I15" s="15" t="s">
        <v>512</v>
      </c>
      <c r="J15" s="15" t="s">
        <v>436</v>
      </c>
      <c r="K15" s="15" t="s">
        <v>437</v>
      </c>
      <c r="L15" s="15" t="s">
        <v>233</v>
      </c>
      <c r="M15" s="15"/>
      <c r="N15" s="15">
        <v>379209470</v>
      </c>
      <c r="O15" s="15" t="s">
        <v>438</v>
      </c>
      <c r="P15" s="15"/>
      <c r="Q15" s="15"/>
      <c r="R15" s="15"/>
      <c r="S15" s="15"/>
      <c r="T15" s="15"/>
      <c r="U15" s="15"/>
      <c r="V15" s="15"/>
      <c r="W15" s="15"/>
      <c r="X15" s="15"/>
      <c r="Y15" s="15"/>
      <c r="Z15" s="15"/>
      <c r="AA15" s="15"/>
      <c r="AB15" s="15" t="s">
        <v>439</v>
      </c>
      <c r="AC15" s="15" t="s">
        <v>354</v>
      </c>
      <c r="AD15" s="15" t="s">
        <v>207</v>
      </c>
      <c r="AE15" s="15">
        <v>379209402</v>
      </c>
      <c r="AF15" s="15" t="s">
        <v>440</v>
      </c>
      <c r="AG15" s="28" t="s">
        <v>549</v>
      </c>
      <c r="AH15" s="15">
        <v>1</v>
      </c>
      <c r="AI15" s="15">
        <v>2</v>
      </c>
      <c r="AJ15" s="21">
        <f t="shared" si="0"/>
        <v>3</v>
      </c>
      <c r="AK15" s="15">
        <v>0</v>
      </c>
      <c r="AL15" s="21">
        <f t="shared" si="1"/>
        <v>3</v>
      </c>
      <c r="AM15" s="15">
        <v>1</v>
      </c>
      <c r="AN15" s="28">
        <v>0.5</v>
      </c>
      <c r="AO15" s="15">
        <v>2</v>
      </c>
      <c r="AP15" s="15">
        <v>1</v>
      </c>
      <c r="AQ15" s="21">
        <f t="shared" si="2"/>
        <v>3</v>
      </c>
      <c r="AR15" s="28">
        <f t="shared" si="3"/>
        <v>1.5</v>
      </c>
      <c r="AS15" s="15">
        <v>0</v>
      </c>
      <c r="AT15" s="15">
        <v>0</v>
      </c>
      <c r="AU15" s="21">
        <f t="shared" si="4"/>
        <v>3</v>
      </c>
      <c r="AV15" s="28">
        <f t="shared" si="5"/>
        <v>1.5</v>
      </c>
      <c r="AW15" s="15">
        <v>0</v>
      </c>
      <c r="AX15" s="15">
        <v>0</v>
      </c>
      <c r="AY15" s="15">
        <v>1</v>
      </c>
      <c r="AZ15" s="15">
        <v>1</v>
      </c>
      <c r="BA15" s="21">
        <f t="shared" si="6"/>
        <v>2</v>
      </c>
      <c r="BB15" s="15">
        <v>0</v>
      </c>
      <c r="BC15" s="15">
        <v>0</v>
      </c>
      <c r="BD15" s="15">
        <v>0</v>
      </c>
      <c r="BE15" s="15">
        <v>1</v>
      </c>
      <c r="BF15" s="15">
        <v>1</v>
      </c>
      <c r="BG15" s="15">
        <v>0</v>
      </c>
      <c r="BH15" s="15">
        <v>0</v>
      </c>
      <c r="BI15" s="15">
        <v>1</v>
      </c>
      <c r="BJ15" s="15">
        <v>1</v>
      </c>
      <c r="BK15" s="15">
        <v>0</v>
      </c>
      <c r="BL15" s="15">
        <v>0</v>
      </c>
      <c r="BM15" s="15">
        <v>0</v>
      </c>
      <c r="BN15" s="15">
        <v>0</v>
      </c>
      <c r="BO15" s="15">
        <v>2</v>
      </c>
      <c r="BP15" s="15">
        <v>0</v>
      </c>
      <c r="BQ15" s="15">
        <v>0</v>
      </c>
      <c r="BR15" s="15">
        <v>1</v>
      </c>
      <c r="BS15" s="15">
        <v>0</v>
      </c>
      <c r="BT15" s="15">
        <v>3</v>
      </c>
      <c r="BU15" s="15">
        <v>1</v>
      </c>
      <c r="BV15" s="15">
        <v>0</v>
      </c>
      <c r="BW15" s="15">
        <v>1</v>
      </c>
      <c r="BX15" s="15">
        <v>0</v>
      </c>
      <c r="BY15" s="15">
        <v>0</v>
      </c>
      <c r="BZ15" s="15">
        <v>0</v>
      </c>
      <c r="CA15" s="15">
        <v>0.5</v>
      </c>
      <c r="CB15" s="15">
        <v>1</v>
      </c>
      <c r="CC15" s="15">
        <v>0</v>
      </c>
      <c r="CD15" s="15">
        <v>1</v>
      </c>
      <c r="CE15" s="15">
        <v>0.5</v>
      </c>
      <c r="CF15" s="15">
        <v>0.5</v>
      </c>
      <c r="CG15" s="15">
        <v>0.5</v>
      </c>
      <c r="CH15" s="15">
        <v>1.5</v>
      </c>
      <c r="CI15" s="15">
        <v>0.5</v>
      </c>
      <c r="CJ15" s="15">
        <v>0</v>
      </c>
      <c r="CK15" s="15">
        <v>0</v>
      </c>
      <c r="CL15" s="15">
        <v>0</v>
      </c>
      <c r="CM15" s="15">
        <v>0.5</v>
      </c>
      <c r="CN15" s="15" t="s">
        <v>441</v>
      </c>
      <c r="CO15" s="15">
        <v>0</v>
      </c>
      <c r="CP15" s="15">
        <v>0.5</v>
      </c>
      <c r="CQ15" s="15">
        <v>0.5</v>
      </c>
      <c r="CR15" s="15" t="s">
        <v>442</v>
      </c>
      <c r="CS15" s="15">
        <v>0</v>
      </c>
      <c r="CT15" s="15">
        <v>0</v>
      </c>
      <c r="CU15" s="15">
        <v>0</v>
      </c>
      <c r="CV15" s="15">
        <v>0</v>
      </c>
      <c r="CW15" s="15">
        <v>0</v>
      </c>
      <c r="CX15" s="15">
        <v>0</v>
      </c>
      <c r="CY15" s="28">
        <f t="shared" si="7"/>
        <v>4</v>
      </c>
      <c r="CZ15" s="21">
        <f t="shared" si="8"/>
        <v>1</v>
      </c>
      <c r="DA15" s="28">
        <f t="shared" si="9"/>
        <v>5</v>
      </c>
      <c r="DB15" s="28">
        <f t="shared" si="10"/>
        <v>5</v>
      </c>
      <c r="DC15" s="15">
        <v>0</v>
      </c>
      <c r="DD15" s="15">
        <v>0</v>
      </c>
      <c r="DE15" s="15">
        <v>0</v>
      </c>
      <c r="DF15" s="15">
        <v>0</v>
      </c>
      <c r="DG15" s="15">
        <v>0</v>
      </c>
      <c r="DH15" s="15"/>
      <c r="DI15" s="15" t="s">
        <v>443</v>
      </c>
      <c r="DJ15" s="15" t="s">
        <v>513</v>
      </c>
      <c r="DK15" s="15" t="s">
        <v>444</v>
      </c>
      <c r="DL15" s="15">
        <v>0</v>
      </c>
      <c r="DM15" s="15">
        <v>0</v>
      </c>
      <c r="DN15" s="15">
        <v>0</v>
      </c>
      <c r="DO15" s="15">
        <v>2</v>
      </c>
      <c r="DP15" s="15">
        <v>0</v>
      </c>
      <c r="DQ15" s="15"/>
      <c r="DR15" s="15">
        <v>0</v>
      </c>
      <c r="DS15" s="15">
        <v>0</v>
      </c>
      <c r="DT15" s="15">
        <v>0</v>
      </c>
      <c r="DU15" s="15">
        <v>7</v>
      </c>
      <c r="DV15" s="15">
        <v>0</v>
      </c>
      <c r="DW15" s="15">
        <v>1</v>
      </c>
      <c r="DX15" s="21">
        <f t="shared" si="11"/>
        <v>7</v>
      </c>
      <c r="DY15" s="21">
        <f t="shared" si="12"/>
        <v>0</v>
      </c>
      <c r="DZ15" s="21">
        <f t="shared" si="13"/>
        <v>1</v>
      </c>
      <c r="EA15" s="15">
        <v>1</v>
      </c>
      <c r="EB15" s="15">
        <v>0</v>
      </c>
      <c r="EC15" s="15">
        <v>0</v>
      </c>
      <c r="ED15" s="15">
        <v>2</v>
      </c>
      <c r="EE15" s="15">
        <v>0</v>
      </c>
      <c r="EF15" s="15">
        <v>0</v>
      </c>
      <c r="EG15" s="21">
        <f t="shared" si="14"/>
        <v>3</v>
      </c>
      <c r="EH15" s="21">
        <f t="shared" si="15"/>
        <v>0</v>
      </c>
      <c r="EI15" s="21">
        <f t="shared" si="16"/>
        <v>0</v>
      </c>
      <c r="EJ15" s="21">
        <f t="shared" si="17"/>
        <v>10</v>
      </c>
      <c r="EK15" s="21">
        <f t="shared" si="18"/>
        <v>0</v>
      </c>
      <c r="EL15" s="21">
        <f t="shared" si="19"/>
        <v>1</v>
      </c>
      <c r="EM15" s="15">
        <v>0</v>
      </c>
      <c r="EN15" s="15">
        <v>0</v>
      </c>
      <c r="EO15" s="15">
        <v>0</v>
      </c>
      <c r="EP15" s="15">
        <v>0</v>
      </c>
      <c r="EQ15" s="21">
        <f t="shared" si="20"/>
        <v>0</v>
      </c>
      <c r="ER15" s="21">
        <f t="shared" si="21"/>
        <v>0</v>
      </c>
      <c r="ES15" s="15">
        <v>0</v>
      </c>
      <c r="ET15" s="15">
        <v>0</v>
      </c>
      <c r="EU15" s="15">
        <v>2</v>
      </c>
      <c r="EV15" s="15">
        <v>0</v>
      </c>
      <c r="EW15" s="21">
        <f t="shared" si="22"/>
        <v>2</v>
      </c>
      <c r="EX15" s="21">
        <f t="shared" si="38"/>
        <v>0</v>
      </c>
      <c r="EY15" s="21">
        <f t="shared" si="23"/>
        <v>2</v>
      </c>
      <c r="EZ15" s="21">
        <f t="shared" si="24"/>
        <v>0</v>
      </c>
      <c r="FA15" s="15">
        <v>0</v>
      </c>
      <c r="FB15" s="15">
        <v>0</v>
      </c>
      <c r="FC15" s="21">
        <f t="shared" si="25"/>
        <v>0</v>
      </c>
      <c r="FD15" s="15">
        <v>0</v>
      </c>
      <c r="FE15" s="15">
        <v>1</v>
      </c>
      <c r="FF15" s="15">
        <v>0</v>
      </c>
      <c r="FG15" s="15">
        <v>0</v>
      </c>
      <c r="FH15" s="15">
        <v>1</v>
      </c>
      <c r="FI15" s="15">
        <v>0</v>
      </c>
      <c r="FJ15" s="15">
        <v>8</v>
      </c>
      <c r="FK15" s="15">
        <v>0</v>
      </c>
      <c r="FL15" s="15">
        <v>3</v>
      </c>
      <c r="FM15" s="15">
        <v>2</v>
      </c>
      <c r="FN15" s="15">
        <v>2</v>
      </c>
      <c r="FO15" s="15">
        <v>0</v>
      </c>
      <c r="FP15" s="15">
        <v>1</v>
      </c>
      <c r="FQ15" s="15">
        <v>8</v>
      </c>
      <c r="FR15" s="15">
        <v>5</v>
      </c>
      <c r="FS15" s="21">
        <f t="shared" si="26"/>
        <v>14</v>
      </c>
      <c r="FT15" s="15">
        <v>0</v>
      </c>
      <c r="FU15" s="15">
        <v>0</v>
      </c>
      <c r="FV15" s="15">
        <v>0</v>
      </c>
      <c r="FW15" s="15">
        <v>0</v>
      </c>
      <c r="FX15" s="15">
        <v>0</v>
      </c>
      <c r="FY15" s="15">
        <v>0</v>
      </c>
      <c r="FZ15" s="15">
        <v>0</v>
      </c>
      <c r="GA15" s="15">
        <v>0</v>
      </c>
      <c r="GB15" s="15">
        <v>0</v>
      </c>
      <c r="GC15" s="15">
        <v>0</v>
      </c>
      <c r="GD15" s="15">
        <v>0</v>
      </c>
      <c r="GE15" s="15">
        <v>0</v>
      </c>
      <c r="GF15" s="15">
        <v>0</v>
      </c>
      <c r="GG15" s="15">
        <v>0</v>
      </c>
      <c r="GH15" s="15">
        <v>0</v>
      </c>
      <c r="GI15" s="15">
        <v>0</v>
      </c>
      <c r="GJ15" s="15">
        <v>0</v>
      </c>
      <c r="GK15" s="15">
        <v>0</v>
      </c>
      <c r="GL15" s="15">
        <v>0</v>
      </c>
      <c r="GM15" s="15">
        <v>0</v>
      </c>
      <c r="GN15" s="15">
        <v>0</v>
      </c>
      <c r="GO15" s="15">
        <v>0</v>
      </c>
      <c r="GP15" s="15">
        <v>0</v>
      </c>
      <c r="GQ15" s="15">
        <v>0</v>
      </c>
      <c r="GR15" s="15">
        <v>0</v>
      </c>
      <c r="GS15" s="15">
        <v>0</v>
      </c>
      <c r="GT15" s="15">
        <v>0</v>
      </c>
      <c r="GU15" s="15">
        <v>1</v>
      </c>
      <c r="GV15" s="15">
        <v>0</v>
      </c>
      <c r="GW15" s="15">
        <v>0</v>
      </c>
      <c r="GX15" s="15">
        <v>1</v>
      </c>
      <c r="GY15" s="15" t="s">
        <v>445</v>
      </c>
      <c r="GZ15" s="15">
        <v>0</v>
      </c>
      <c r="HA15" s="15">
        <v>3</v>
      </c>
      <c r="HB15" s="15" t="s">
        <v>446</v>
      </c>
      <c r="HC15" s="15" t="s">
        <v>447</v>
      </c>
      <c r="HD15" s="15">
        <v>0</v>
      </c>
      <c r="HE15" s="15">
        <v>1</v>
      </c>
      <c r="HF15" s="15">
        <v>1</v>
      </c>
      <c r="HG15" s="15">
        <v>1</v>
      </c>
      <c r="HH15" s="15"/>
      <c r="HI15" s="15">
        <v>0</v>
      </c>
      <c r="HJ15" s="15">
        <v>2</v>
      </c>
      <c r="HK15" s="15" t="s">
        <v>448</v>
      </c>
      <c r="HL15" s="15" t="s">
        <v>449</v>
      </c>
      <c r="HM15" s="15" t="s">
        <v>217</v>
      </c>
      <c r="HN15" s="15"/>
      <c r="HO15" s="15" t="s">
        <v>450</v>
      </c>
      <c r="HP15" s="15">
        <v>0</v>
      </c>
      <c r="HQ15" s="15">
        <v>0</v>
      </c>
      <c r="HR15" s="15">
        <v>4</v>
      </c>
      <c r="HS15" s="15" t="s">
        <v>451</v>
      </c>
      <c r="HT15" s="15">
        <v>1</v>
      </c>
      <c r="HU15" s="15">
        <v>0</v>
      </c>
      <c r="HV15" s="15">
        <v>0</v>
      </c>
      <c r="HW15" s="15">
        <v>0</v>
      </c>
      <c r="HX15" s="15">
        <v>0</v>
      </c>
      <c r="HY15" s="15">
        <v>1</v>
      </c>
      <c r="HZ15" s="15">
        <v>24</v>
      </c>
      <c r="IA15" s="15" t="s">
        <v>516</v>
      </c>
      <c r="IB15" s="15">
        <v>0</v>
      </c>
      <c r="IC15" s="15">
        <v>0</v>
      </c>
      <c r="ID15" s="15">
        <v>0</v>
      </c>
      <c r="IE15" s="15">
        <v>0</v>
      </c>
      <c r="IF15" s="15">
        <v>1</v>
      </c>
      <c r="IG15" s="15">
        <v>0</v>
      </c>
      <c r="IH15" s="15" t="s">
        <v>452</v>
      </c>
      <c r="II15" s="15">
        <v>0</v>
      </c>
      <c r="IJ15" s="15"/>
      <c r="IK15" s="15"/>
      <c r="IL15" s="15"/>
      <c r="IM15" s="15"/>
      <c r="IN15" s="15"/>
      <c r="IO15" s="15"/>
      <c r="IP15" s="15"/>
      <c r="IQ15" s="15"/>
      <c r="IR15" s="15"/>
      <c r="IS15" s="15"/>
      <c r="IT15" s="15"/>
      <c r="IU15" s="15"/>
      <c r="IV15" s="15"/>
      <c r="IW15" s="15"/>
      <c r="IX15" s="15"/>
      <c r="IY15" s="49">
        <v>22718</v>
      </c>
      <c r="IZ15" s="7">
        <v>259.13874400000003</v>
      </c>
      <c r="JA15" s="49">
        <v>3667</v>
      </c>
      <c r="JB15" s="7">
        <v>20.019797000000001</v>
      </c>
      <c r="JC15" s="49">
        <v>3</v>
      </c>
      <c r="JD15" s="49">
        <v>3</v>
      </c>
      <c r="JE15" s="49">
        <v>24</v>
      </c>
      <c r="JF15" s="49"/>
      <c r="JG15" s="49">
        <v>12</v>
      </c>
      <c r="JH15" s="49">
        <v>12</v>
      </c>
      <c r="JI15" s="49">
        <v>0</v>
      </c>
      <c r="JJ15" s="49">
        <v>0</v>
      </c>
      <c r="JK15" s="49">
        <v>0</v>
      </c>
      <c r="JL15" s="49">
        <v>50</v>
      </c>
      <c r="JM15" s="49">
        <v>53.479729762061353</v>
      </c>
      <c r="JN15" s="36">
        <f t="shared" si="27"/>
        <v>28</v>
      </c>
      <c r="JO15" s="32">
        <f>EL15/CG15</f>
        <v>2</v>
      </c>
      <c r="JP15" s="38">
        <v>1</v>
      </c>
      <c r="JQ15" s="35">
        <f t="shared" si="29"/>
        <v>3</v>
      </c>
      <c r="JR15" s="37">
        <f t="shared" si="40"/>
        <v>2</v>
      </c>
      <c r="JS15" s="39">
        <f t="shared" si="31"/>
        <v>12</v>
      </c>
      <c r="JT15" s="41">
        <v>53.479729762061353</v>
      </c>
      <c r="JU15" s="41">
        <f t="shared" si="32"/>
        <v>53.479729762061353</v>
      </c>
      <c r="JV15" s="44">
        <f t="shared" si="33"/>
        <v>0</v>
      </c>
      <c r="JW15" s="39">
        <f t="shared" si="34"/>
        <v>24</v>
      </c>
      <c r="JX15" s="40">
        <v>3</v>
      </c>
      <c r="JY15" s="38">
        <v>2</v>
      </c>
      <c r="JZ15" s="55">
        <f t="shared" si="35"/>
        <v>9.3333333333333339</v>
      </c>
      <c r="KA15" s="38">
        <f t="shared" si="36"/>
        <v>0</v>
      </c>
      <c r="KB15" s="54">
        <f t="shared" si="39"/>
        <v>37.5</v>
      </c>
    </row>
    <row r="16" spans="1:288" s="8" customFormat="1" ht="25.5" x14ac:dyDescent="0.25">
      <c r="A16" s="4">
        <v>3213</v>
      </c>
      <c r="B16" s="15" t="s">
        <v>237</v>
      </c>
      <c r="C16" s="15" t="s">
        <v>453</v>
      </c>
      <c r="D16" s="15" t="s">
        <v>226</v>
      </c>
      <c r="E16" s="20">
        <v>1</v>
      </c>
      <c r="F16" s="15" t="s">
        <v>454</v>
      </c>
      <c r="G16" s="15">
        <v>34901</v>
      </c>
      <c r="H16" s="15" t="s">
        <v>455</v>
      </c>
      <c r="I16" s="15" t="s">
        <v>456</v>
      </c>
      <c r="J16" s="15" t="s">
        <v>230</v>
      </c>
      <c r="K16" s="15" t="s">
        <v>457</v>
      </c>
      <c r="L16" s="15" t="s">
        <v>228</v>
      </c>
      <c r="M16" s="15"/>
      <c r="N16" s="15">
        <v>374801140</v>
      </c>
      <c r="O16" s="15" t="s">
        <v>458</v>
      </c>
      <c r="P16" s="15"/>
      <c r="Q16" s="15"/>
      <c r="R16" s="15"/>
      <c r="S16" s="15"/>
      <c r="T16" s="15"/>
      <c r="U16" s="15"/>
      <c r="V16" s="15"/>
      <c r="W16" s="15"/>
      <c r="X16" s="15"/>
      <c r="Y16" s="15"/>
      <c r="Z16" s="15"/>
      <c r="AA16" s="15"/>
      <c r="AB16" s="15" t="s">
        <v>459</v>
      </c>
      <c r="AC16" s="15" t="s">
        <v>208</v>
      </c>
      <c r="AD16" s="15" t="s">
        <v>218</v>
      </c>
      <c r="AE16" s="15">
        <v>374801143</v>
      </c>
      <c r="AF16" s="15" t="s">
        <v>460</v>
      </c>
      <c r="AG16" s="28" t="s">
        <v>549</v>
      </c>
      <c r="AH16" s="15">
        <v>2</v>
      </c>
      <c r="AI16" s="15">
        <v>3</v>
      </c>
      <c r="AJ16" s="21">
        <f t="shared" si="0"/>
        <v>5</v>
      </c>
      <c r="AK16" s="15">
        <v>4</v>
      </c>
      <c r="AL16" s="21">
        <f t="shared" si="1"/>
        <v>9</v>
      </c>
      <c r="AM16" s="15">
        <v>2</v>
      </c>
      <c r="AN16" s="28">
        <v>1</v>
      </c>
      <c r="AO16" s="15">
        <v>3</v>
      </c>
      <c r="AP16" s="28">
        <v>3</v>
      </c>
      <c r="AQ16" s="21">
        <f t="shared" si="2"/>
        <v>5</v>
      </c>
      <c r="AR16" s="28">
        <f t="shared" si="3"/>
        <v>4</v>
      </c>
      <c r="AS16" s="15">
        <v>4</v>
      </c>
      <c r="AT16" s="28">
        <v>4</v>
      </c>
      <c r="AU16" s="21">
        <f t="shared" si="4"/>
        <v>9</v>
      </c>
      <c r="AV16" s="28">
        <f t="shared" si="5"/>
        <v>8</v>
      </c>
      <c r="AW16" s="15">
        <v>0</v>
      </c>
      <c r="AX16" s="15">
        <v>0</v>
      </c>
      <c r="AY16" s="15">
        <v>2</v>
      </c>
      <c r="AZ16" s="15">
        <v>0</v>
      </c>
      <c r="BA16" s="21">
        <f t="shared" si="6"/>
        <v>2</v>
      </c>
      <c r="BB16" s="15">
        <v>0</v>
      </c>
      <c r="BC16" s="15">
        <v>5</v>
      </c>
      <c r="BD16" s="15">
        <v>0</v>
      </c>
      <c r="BE16" s="15">
        <v>1</v>
      </c>
      <c r="BF16" s="15">
        <v>0</v>
      </c>
      <c r="BG16" s="15">
        <v>0</v>
      </c>
      <c r="BH16" s="15">
        <v>0</v>
      </c>
      <c r="BI16" s="15">
        <v>1</v>
      </c>
      <c r="BJ16" s="15">
        <v>4</v>
      </c>
      <c r="BK16" s="15">
        <v>1</v>
      </c>
      <c r="BL16" s="15">
        <v>0</v>
      </c>
      <c r="BM16" s="15">
        <v>3</v>
      </c>
      <c r="BN16" s="15">
        <v>0</v>
      </c>
      <c r="BO16" s="15">
        <v>2</v>
      </c>
      <c r="BP16" s="15">
        <v>1</v>
      </c>
      <c r="BQ16" s="15">
        <v>0</v>
      </c>
      <c r="BR16" s="15">
        <v>0</v>
      </c>
      <c r="BS16" s="15">
        <v>0</v>
      </c>
      <c r="BT16" s="15">
        <v>3</v>
      </c>
      <c r="BU16" s="15">
        <v>1</v>
      </c>
      <c r="BV16" s="15">
        <v>0</v>
      </c>
      <c r="BW16" s="15">
        <v>1</v>
      </c>
      <c r="BX16" s="15">
        <v>0</v>
      </c>
      <c r="BY16" s="15">
        <v>1</v>
      </c>
      <c r="BZ16" s="15">
        <v>0</v>
      </c>
      <c r="CA16" s="15">
        <v>0</v>
      </c>
      <c r="CB16" s="15">
        <v>1</v>
      </c>
      <c r="CC16" s="15">
        <v>1</v>
      </c>
      <c r="CD16" s="15">
        <v>1</v>
      </c>
      <c r="CE16" s="15">
        <v>0.5</v>
      </c>
      <c r="CF16" s="15">
        <v>0.25</v>
      </c>
      <c r="CG16" s="15">
        <v>0</v>
      </c>
      <c r="CH16" s="15">
        <v>0.25</v>
      </c>
      <c r="CI16" s="15">
        <v>1</v>
      </c>
      <c r="CJ16" s="15">
        <v>0</v>
      </c>
      <c r="CK16" s="15">
        <v>0</v>
      </c>
      <c r="CL16" s="15">
        <v>0</v>
      </c>
      <c r="CM16" s="15">
        <v>0</v>
      </c>
      <c r="CN16" s="15">
        <v>0</v>
      </c>
      <c r="CO16" s="15">
        <v>0.25</v>
      </c>
      <c r="CP16" s="15">
        <v>0</v>
      </c>
      <c r="CQ16" s="15">
        <v>0</v>
      </c>
      <c r="CR16" s="15"/>
      <c r="CS16" s="15">
        <v>0.25</v>
      </c>
      <c r="CT16" s="15">
        <v>0</v>
      </c>
      <c r="CU16" s="15">
        <v>0</v>
      </c>
      <c r="CV16" s="15">
        <v>0.25</v>
      </c>
      <c r="CW16" s="15">
        <v>0</v>
      </c>
      <c r="CX16" s="15"/>
      <c r="CY16" s="28">
        <f t="shared" si="7"/>
        <v>2.5</v>
      </c>
      <c r="CZ16" s="28">
        <f t="shared" si="8"/>
        <v>0</v>
      </c>
      <c r="DA16" s="28">
        <f t="shared" si="9"/>
        <v>2.5</v>
      </c>
      <c r="DB16" s="28">
        <f t="shared" si="10"/>
        <v>2.75</v>
      </c>
      <c r="DC16" s="15">
        <v>1</v>
      </c>
      <c r="DD16" s="15">
        <v>2</v>
      </c>
      <c r="DE16" s="15" t="s">
        <v>461</v>
      </c>
      <c r="DF16" s="15">
        <v>0</v>
      </c>
      <c r="DG16" s="15">
        <v>0</v>
      </c>
      <c r="DH16" s="15"/>
      <c r="DI16" s="15" t="s">
        <v>462</v>
      </c>
      <c r="DJ16" s="15" t="s">
        <v>513</v>
      </c>
      <c r="DK16" s="15" t="s">
        <v>463</v>
      </c>
      <c r="DL16" s="15">
        <v>0</v>
      </c>
      <c r="DM16" s="15">
        <v>0</v>
      </c>
      <c r="DN16" s="15">
        <v>0</v>
      </c>
      <c r="DO16" s="15">
        <v>0</v>
      </c>
      <c r="DP16" s="15">
        <v>0</v>
      </c>
      <c r="DQ16" s="15"/>
      <c r="DR16" s="15">
        <v>1</v>
      </c>
      <c r="DS16" s="15">
        <v>0</v>
      </c>
      <c r="DT16" s="15">
        <v>0</v>
      </c>
      <c r="DU16" s="15">
        <v>8</v>
      </c>
      <c r="DV16" s="15">
        <v>0</v>
      </c>
      <c r="DW16" s="15">
        <v>0</v>
      </c>
      <c r="DX16" s="21">
        <f t="shared" si="11"/>
        <v>9</v>
      </c>
      <c r="DY16" s="21">
        <f t="shared" si="12"/>
        <v>0</v>
      </c>
      <c r="DZ16" s="21">
        <f t="shared" si="13"/>
        <v>0</v>
      </c>
      <c r="EA16" s="15">
        <v>0</v>
      </c>
      <c r="EB16" s="15">
        <v>2</v>
      </c>
      <c r="EC16" s="15">
        <v>0</v>
      </c>
      <c r="ED16" s="15">
        <v>11</v>
      </c>
      <c r="EE16" s="15">
        <v>0</v>
      </c>
      <c r="EF16" s="15">
        <v>0</v>
      </c>
      <c r="EG16" s="21">
        <f t="shared" si="14"/>
        <v>11</v>
      </c>
      <c r="EH16" s="21">
        <f t="shared" si="15"/>
        <v>2</v>
      </c>
      <c r="EI16" s="21">
        <f t="shared" si="16"/>
        <v>0</v>
      </c>
      <c r="EJ16" s="21">
        <f t="shared" si="17"/>
        <v>20</v>
      </c>
      <c r="EK16" s="21">
        <f t="shared" si="18"/>
        <v>2</v>
      </c>
      <c r="EL16" s="21">
        <f t="shared" si="19"/>
        <v>0</v>
      </c>
      <c r="EM16" s="15">
        <v>0</v>
      </c>
      <c r="EN16" s="15">
        <v>0</v>
      </c>
      <c r="EO16" s="15">
        <v>2</v>
      </c>
      <c r="EP16" s="15">
        <v>0</v>
      </c>
      <c r="EQ16" s="21">
        <f t="shared" si="20"/>
        <v>2</v>
      </c>
      <c r="ER16" s="21">
        <f t="shared" si="21"/>
        <v>0</v>
      </c>
      <c r="ES16" s="15">
        <v>0</v>
      </c>
      <c r="ET16" s="15">
        <v>0</v>
      </c>
      <c r="EU16" s="15">
        <v>8</v>
      </c>
      <c r="EV16" s="15">
        <v>1</v>
      </c>
      <c r="EW16" s="21">
        <f t="shared" si="22"/>
        <v>8</v>
      </c>
      <c r="EX16" s="21">
        <f t="shared" si="38"/>
        <v>0</v>
      </c>
      <c r="EY16" s="21">
        <f t="shared" si="23"/>
        <v>10</v>
      </c>
      <c r="EZ16" s="21">
        <f t="shared" si="24"/>
        <v>0</v>
      </c>
      <c r="FA16" s="15">
        <v>0</v>
      </c>
      <c r="FB16" s="15">
        <v>0</v>
      </c>
      <c r="FC16" s="21">
        <f t="shared" si="25"/>
        <v>0</v>
      </c>
      <c r="FD16" s="15">
        <v>0</v>
      </c>
      <c r="FE16" s="15">
        <v>2</v>
      </c>
      <c r="FF16" s="15">
        <v>0</v>
      </c>
      <c r="FG16" s="15">
        <v>1</v>
      </c>
      <c r="FH16" s="15">
        <v>0</v>
      </c>
      <c r="FI16" s="15">
        <v>0</v>
      </c>
      <c r="FJ16" s="15">
        <v>8</v>
      </c>
      <c r="FK16" s="15">
        <v>0</v>
      </c>
      <c r="FL16" s="15">
        <v>0</v>
      </c>
      <c r="FM16" s="15">
        <v>0</v>
      </c>
      <c r="FN16" s="15">
        <v>0</v>
      </c>
      <c r="FO16" s="15">
        <v>0</v>
      </c>
      <c r="FP16" s="15">
        <v>0</v>
      </c>
      <c r="FQ16" s="15">
        <v>41</v>
      </c>
      <c r="FR16" s="15">
        <v>68</v>
      </c>
      <c r="FS16" s="21">
        <f t="shared" si="26"/>
        <v>32</v>
      </c>
      <c r="FT16" s="15">
        <v>0</v>
      </c>
      <c r="FU16" s="15">
        <v>0</v>
      </c>
      <c r="FV16" s="15">
        <v>0</v>
      </c>
      <c r="FW16" s="15">
        <v>0</v>
      </c>
      <c r="FX16" s="15">
        <v>0</v>
      </c>
      <c r="FY16" s="15">
        <v>0</v>
      </c>
      <c r="FZ16" s="15">
        <v>0</v>
      </c>
      <c r="GA16" s="15">
        <v>0</v>
      </c>
      <c r="GB16" s="15">
        <v>0</v>
      </c>
      <c r="GC16" s="15">
        <v>0</v>
      </c>
      <c r="GD16" s="15">
        <v>0</v>
      </c>
      <c r="GE16" s="15">
        <v>0</v>
      </c>
      <c r="GF16" s="15">
        <v>0</v>
      </c>
      <c r="GG16" s="15">
        <v>0</v>
      </c>
      <c r="GH16" s="15">
        <v>0</v>
      </c>
      <c r="GI16" s="15">
        <v>0</v>
      </c>
      <c r="GJ16" s="15">
        <v>0</v>
      </c>
      <c r="GK16" s="15">
        <v>0</v>
      </c>
      <c r="GL16" s="15">
        <v>0</v>
      </c>
      <c r="GM16" s="15">
        <v>0</v>
      </c>
      <c r="GN16" s="15">
        <v>0</v>
      </c>
      <c r="GO16" s="15">
        <v>0</v>
      </c>
      <c r="GP16" s="15">
        <v>0</v>
      </c>
      <c r="GQ16" s="15">
        <v>0</v>
      </c>
      <c r="GR16" s="15">
        <v>0</v>
      </c>
      <c r="GS16" s="15">
        <v>0</v>
      </c>
      <c r="GT16" s="15">
        <v>0</v>
      </c>
      <c r="GU16" s="15">
        <v>0</v>
      </c>
      <c r="GV16" s="15">
        <v>0</v>
      </c>
      <c r="GW16" s="15">
        <v>0</v>
      </c>
      <c r="GX16" s="15">
        <v>1</v>
      </c>
      <c r="GY16" s="15" t="s">
        <v>464</v>
      </c>
      <c r="GZ16" s="15">
        <v>0</v>
      </c>
      <c r="HA16" s="15"/>
      <c r="HB16" s="15" t="s">
        <v>465</v>
      </c>
      <c r="HC16" s="15">
        <v>0</v>
      </c>
      <c r="HD16" s="15">
        <v>0</v>
      </c>
      <c r="HE16" s="15">
        <v>1</v>
      </c>
      <c r="HF16" s="15">
        <v>1</v>
      </c>
      <c r="HG16" s="15">
        <v>1</v>
      </c>
      <c r="HH16" s="15"/>
      <c r="HI16" s="15">
        <v>0</v>
      </c>
      <c r="HJ16" s="15">
        <v>3</v>
      </c>
      <c r="HK16" s="15">
        <v>0</v>
      </c>
      <c r="HL16" s="15">
        <v>0</v>
      </c>
      <c r="HM16" s="15"/>
      <c r="HN16" s="15">
        <v>2</v>
      </c>
      <c r="HO16" s="15">
        <v>0</v>
      </c>
      <c r="HP16" s="15">
        <v>1</v>
      </c>
      <c r="HQ16" s="15" t="s">
        <v>466</v>
      </c>
      <c r="HR16" s="15">
        <v>2</v>
      </c>
      <c r="HS16" s="15"/>
      <c r="HT16" s="15">
        <v>1</v>
      </c>
      <c r="HU16" s="15">
        <v>0</v>
      </c>
      <c r="HV16" s="15">
        <v>1</v>
      </c>
      <c r="HW16" s="15">
        <v>0</v>
      </c>
      <c r="HX16" s="15">
        <v>0</v>
      </c>
      <c r="HY16" s="15">
        <v>0</v>
      </c>
      <c r="HZ16" s="15">
        <v>0</v>
      </c>
      <c r="IA16" s="15">
        <v>0</v>
      </c>
      <c r="IB16" s="15">
        <v>0</v>
      </c>
      <c r="IC16" s="15">
        <v>0</v>
      </c>
      <c r="ID16" s="15">
        <v>0</v>
      </c>
      <c r="IE16" s="15">
        <v>0</v>
      </c>
      <c r="IF16" s="15">
        <v>0</v>
      </c>
      <c r="IG16" s="15">
        <v>0</v>
      </c>
      <c r="IH16" s="15">
        <v>0</v>
      </c>
      <c r="II16" s="15">
        <v>0</v>
      </c>
      <c r="IJ16" s="15"/>
      <c r="IK16" s="15"/>
      <c r="IL16" s="15"/>
      <c r="IM16" s="15"/>
      <c r="IN16" s="15"/>
      <c r="IO16" s="15"/>
      <c r="IP16" s="15"/>
      <c r="IQ16" s="15"/>
      <c r="IR16" s="15"/>
      <c r="IS16" s="15"/>
      <c r="IT16" s="15"/>
      <c r="IU16" s="15"/>
      <c r="IV16" s="15"/>
      <c r="IW16" s="15"/>
      <c r="IX16" s="15"/>
      <c r="IY16" s="49">
        <v>17253</v>
      </c>
      <c r="IZ16" s="7">
        <v>430.65817599999997</v>
      </c>
      <c r="JA16" s="49">
        <v>8056</v>
      </c>
      <c r="JB16" s="7">
        <v>47.776373999999997</v>
      </c>
      <c r="JC16" s="49">
        <v>2</v>
      </c>
      <c r="JD16" s="49">
        <v>2</v>
      </c>
      <c r="JE16" s="49">
        <v>24</v>
      </c>
      <c r="JF16" s="49">
        <v>3</v>
      </c>
      <c r="JG16" s="49">
        <v>19</v>
      </c>
      <c r="JH16" s="49">
        <v>22</v>
      </c>
      <c r="JI16" s="49">
        <v>0</v>
      </c>
      <c r="JJ16" s="49">
        <v>12.5</v>
      </c>
      <c r="JK16" s="49">
        <v>14.115951673003883</v>
      </c>
      <c r="JL16" s="49">
        <v>91.666666666666657</v>
      </c>
      <c r="JM16" s="49">
        <v>91.381267541522305</v>
      </c>
      <c r="JN16" s="36">
        <f t="shared" si="27"/>
        <v>128</v>
      </c>
      <c r="JO16" s="32">
        <v>0</v>
      </c>
      <c r="JP16" s="42"/>
      <c r="JQ16" s="35">
        <f t="shared" si="29"/>
        <v>9</v>
      </c>
      <c r="JR16" s="31">
        <v>0</v>
      </c>
      <c r="JS16" s="39">
        <f t="shared" si="31"/>
        <v>22</v>
      </c>
      <c r="JT16" s="41">
        <v>91.381267541522305</v>
      </c>
      <c r="JU16" s="41">
        <f t="shared" si="32"/>
        <v>91.381267541522305</v>
      </c>
      <c r="JV16" s="44">
        <f t="shared" si="33"/>
        <v>0</v>
      </c>
      <c r="JW16" s="39">
        <f t="shared" si="34"/>
        <v>24</v>
      </c>
      <c r="JX16" s="40">
        <v>5</v>
      </c>
      <c r="JY16" s="38">
        <v>5</v>
      </c>
      <c r="JZ16" s="55">
        <f t="shared" si="35"/>
        <v>8</v>
      </c>
      <c r="KA16" s="38">
        <f t="shared" si="36"/>
        <v>0</v>
      </c>
      <c r="KB16" s="54">
        <f t="shared" si="39"/>
        <v>0</v>
      </c>
    </row>
    <row r="17" spans="1:288" s="8" customFormat="1" ht="25.5" x14ac:dyDescent="0.25">
      <c r="A17" s="4">
        <v>3214</v>
      </c>
      <c r="B17" s="15" t="s">
        <v>237</v>
      </c>
      <c r="C17" s="15" t="s">
        <v>467</v>
      </c>
      <c r="D17" s="15" t="s">
        <v>506</v>
      </c>
      <c r="E17" s="20">
        <v>138</v>
      </c>
      <c r="F17" s="15" t="s">
        <v>468</v>
      </c>
      <c r="G17" s="15">
        <v>34201</v>
      </c>
      <c r="H17" s="15" t="s">
        <v>469</v>
      </c>
      <c r="I17" s="15" t="s">
        <v>470</v>
      </c>
      <c r="J17" s="15" t="s">
        <v>224</v>
      </c>
      <c r="K17" s="15" t="s">
        <v>471</v>
      </c>
      <c r="L17" s="15" t="s">
        <v>221</v>
      </c>
      <c r="M17" s="15" t="s">
        <v>207</v>
      </c>
      <c r="N17" s="15">
        <v>376540135</v>
      </c>
      <c r="O17" s="15" t="s">
        <v>472</v>
      </c>
      <c r="P17" s="22" t="s">
        <v>222</v>
      </c>
      <c r="Q17" s="15"/>
      <c r="R17" s="15"/>
      <c r="S17" s="15"/>
      <c r="T17" s="15"/>
      <c r="U17" s="15"/>
      <c r="V17" s="15"/>
      <c r="W17" s="15"/>
      <c r="X17" s="15"/>
      <c r="Y17" s="15"/>
      <c r="Z17" s="15"/>
      <c r="AA17" s="15"/>
      <c r="AB17" s="15"/>
      <c r="AC17" s="15"/>
      <c r="AD17" s="15"/>
      <c r="AE17" s="15"/>
      <c r="AF17" s="15"/>
      <c r="AG17" s="28" t="s">
        <v>549</v>
      </c>
      <c r="AH17" s="15">
        <v>2</v>
      </c>
      <c r="AI17" s="15">
        <v>1</v>
      </c>
      <c r="AJ17" s="21">
        <f t="shared" si="0"/>
        <v>3</v>
      </c>
      <c r="AK17" s="15">
        <v>0</v>
      </c>
      <c r="AL17" s="21">
        <f t="shared" si="1"/>
        <v>3</v>
      </c>
      <c r="AM17" s="15">
        <v>1</v>
      </c>
      <c r="AN17" s="28">
        <v>2</v>
      </c>
      <c r="AO17" s="15">
        <v>0</v>
      </c>
      <c r="AP17" s="28">
        <v>1</v>
      </c>
      <c r="AQ17" s="21">
        <f t="shared" si="2"/>
        <v>1</v>
      </c>
      <c r="AR17" s="28">
        <f t="shared" si="3"/>
        <v>3</v>
      </c>
      <c r="AS17" s="15">
        <v>0</v>
      </c>
      <c r="AT17" s="28">
        <v>0</v>
      </c>
      <c r="AU17" s="21">
        <f t="shared" si="4"/>
        <v>1</v>
      </c>
      <c r="AV17" s="28">
        <f t="shared" si="5"/>
        <v>3</v>
      </c>
      <c r="AW17" s="15">
        <v>0</v>
      </c>
      <c r="AX17" s="15">
        <v>1</v>
      </c>
      <c r="AY17" s="15">
        <v>1</v>
      </c>
      <c r="AZ17" s="15">
        <v>1</v>
      </c>
      <c r="BA17" s="21">
        <f t="shared" si="6"/>
        <v>3</v>
      </c>
      <c r="BB17" s="15">
        <v>0</v>
      </c>
      <c r="BC17" s="15">
        <v>2</v>
      </c>
      <c r="BD17" s="15">
        <v>0</v>
      </c>
      <c r="BE17" s="15">
        <v>0</v>
      </c>
      <c r="BF17" s="15">
        <v>1</v>
      </c>
      <c r="BG17" s="15">
        <v>0</v>
      </c>
      <c r="BH17" s="15">
        <v>0</v>
      </c>
      <c r="BI17" s="15">
        <v>0</v>
      </c>
      <c r="BJ17" s="15">
        <v>0</v>
      </c>
      <c r="BK17" s="15">
        <v>3</v>
      </c>
      <c r="BL17" s="15">
        <v>0</v>
      </c>
      <c r="BM17" s="15">
        <v>0</v>
      </c>
      <c r="BN17" s="15">
        <v>0</v>
      </c>
      <c r="BO17" s="15">
        <v>3</v>
      </c>
      <c r="BP17" s="15">
        <v>0</v>
      </c>
      <c r="BQ17" s="15">
        <v>0</v>
      </c>
      <c r="BR17" s="15">
        <v>1</v>
      </c>
      <c r="BS17" s="15">
        <v>0</v>
      </c>
      <c r="BT17" s="15">
        <v>2</v>
      </c>
      <c r="BU17" s="15">
        <v>1</v>
      </c>
      <c r="BV17" s="15">
        <v>1</v>
      </c>
      <c r="BW17" s="15">
        <v>0</v>
      </c>
      <c r="BX17" s="15">
        <v>1</v>
      </c>
      <c r="BY17" s="15">
        <v>0</v>
      </c>
      <c r="BZ17" s="15">
        <v>0</v>
      </c>
      <c r="CA17" s="15">
        <v>1</v>
      </c>
      <c r="CB17" s="15">
        <v>1</v>
      </c>
      <c r="CC17" s="15">
        <v>1</v>
      </c>
      <c r="CD17" s="15">
        <v>1</v>
      </c>
      <c r="CE17" s="15">
        <v>1</v>
      </c>
      <c r="CF17" s="15">
        <v>2</v>
      </c>
      <c r="CG17" s="15">
        <v>2</v>
      </c>
      <c r="CH17" s="15">
        <v>2</v>
      </c>
      <c r="CI17" s="15">
        <v>1</v>
      </c>
      <c r="CJ17" s="15">
        <v>3</v>
      </c>
      <c r="CK17" s="15" t="s">
        <v>473</v>
      </c>
      <c r="CL17" s="15">
        <v>3</v>
      </c>
      <c r="CM17" s="15">
        <v>0</v>
      </c>
      <c r="CN17" s="15">
        <v>0</v>
      </c>
      <c r="CO17" s="15">
        <v>1</v>
      </c>
      <c r="CP17" s="15">
        <v>3</v>
      </c>
      <c r="CQ17" s="15">
        <v>0</v>
      </c>
      <c r="CR17" s="15"/>
      <c r="CS17" s="15">
        <v>3</v>
      </c>
      <c r="CT17" s="15">
        <v>0</v>
      </c>
      <c r="CU17" s="15">
        <v>0</v>
      </c>
      <c r="CV17" s="15">
        <v>0</v>
      </c>
      <c r="CW17" s="15">
        <v>0</v>
      </c>
      <c r="CX17" s="15">
        <v>0</v>
      </c>
      <c r="CY17" s="28">
        <f t="shared" si="7"/>
        <v>15</v>
      </c>
      <c r="CZ17" s="28">
        <f t="shared" si="8"/>
        <v>3</v>
      </c>
      <c r="DA17" s="28">
        <f t="shared" si="9"/>
        <v>18</v>
      </c>
      <c r="DB17" s="28">
        <f t="shared" si="10"/>
        <v>21</v>
      </c>
      <c r="DC17" s="15">
        <v>1</v>
      </c>
      <c r="DD17" s="15">
        <v>6</v>
      </c>
      <c r="DE17" s="15" t="s">
        <v>474</v>
      </c>
      <c r="DF17" s="15">
        <v>1</v>
      </c>
      <c r="DG17" s="15">
        <v>1</v>
      </c>
      <c r="DH17" s="15" t="s">
        <v>475</v>
      </c>
      <c r="DI17" s="15" t="s">
        <v>476</v>
      </c>
      <c r="DJ17" s="15" t="s">
        <v>513</v>
      </c>
      <c r="DK17" s="15" t="s">
        <v>477</v>
      </c>
      <c r="DL17" s="15">
        <v>0</v>
      </c>
      <c r="DM17" s="15">
        <v>0</v>
      </c>
      <c r="DN17" s="15">
        <v>0</v>
      </c>
      <c r="DO17" s="15">
        <v>0</v>
      </c>
      <c r="DP17" s="15">
        <v>0</v>
      </c>
      <c r="DQ17" s="15" t="s">
        <v>227</v>
      </c>
      <c r="DR17" s="15">
        <v>1</v>
      </c>
      <c r="DS17" s="15">
        <v>0</v>
      </c>
      <c r="DT17" s="15">
        <v>0</v>
      </c>
      <c r="DU17" s="15">
        <v>1</v>
      </c>
      <c r="DV17" s="15">
        <v>0</v>
      </c>
      <c r="DW17" s="15">
        <v>1</v>
      </c>
      <c r="DX17" s="21">
        <f t="shared" si="11"/>
        <v>2</v>
      </c>
      <c r="DY17" s="21">
        <f t="shared" si="12"/>
        <v>0</v>
      </c>
      <c r="DZ17" s="21">
        <f t="shared" si="13"/>
        <v>1</v>
      </c>
      <c r="EA17" s="15">
        <v>1</v>
      </c>
      <c r="EB17" s="15">
        <v>0</v>
      </c>
      <c r="EC17" s="15">
        <v>12</v>
      </c>
      <c r="ED17" s="15">
        <v>13</v>
      </c>
      <c r="EE17" s="15">
        <v>0</v>
      </c>
      <c r="EF17" s="15">
        <v>2</v>
      </c>
      <c r="EG17" s="21">
        <f t="shared" si="14"/>
        <v>14</v>
      </c>
      <c r="EH17" s="21">
        <f t="shared" si="15"/>
        <v>0</v>
      </c>
      <c r="EI17" s="21">
        <f t="shared" si="16"/>
        <v>14</v>
      </c>
      <c r="EJ17" s="21">
        <f t="shared" si="17"/>
        <v>16</v>
      </c>
      <c r="EK17" s="21">
        <f t="shared" si="18"/>
        <v>0</v>
      </c>
      <c r="EL17" s="21">
        <f t="shared" si="19"/>
        <v>15</v>
      </c>
      <c r="EM17" s="15">
        <v>1</v>
      </c>
      <c r="EN17" s="15">
        <v>0</v>
      </c>
      <c r="EO17" s="15">
        <v>3</v>
      </c>
      <c r="EP17" s="15">
        <v>0</v>
      </c>
      <c r="EQ17" s="21">
        <f t="shared" si="20"/>
        <v>4</v>
      </c>
      <c r="ER17" s="21">
        <f t="shared" si="21"/>
        <v>0</v>
      </c>
      <c r="ES17" s="15">
        <v>3</v>
      </c>
      <c r="ET17" s="15">
        <v>0</v>
      </c>
      <c r="EU17" s="15">
        <v>16</v>
      </c>
      <c r="EV17" s="15">
        <v>0</v>
      </c>
      <c r="EW17" s="21">
        <f t="shared" si="22"/>
        <v>19</v>
      </c>
      <c r="EX17" s="21">
        <f t="shared" si="38"/>
        <v>0</v>
      </c>
      <c r="EY17" s="21">
        <f t="shared" si="23"/>
        <v>23</v>
      </c>
      <c r="EZ17" s="21">
        <f t="shared" si="24"/>
        <v>0</v>
      </c>
      <c r="FA17" s="15">
        <v>0</v>
      </c>
      <c r="FB17" s="15">
        <v>0</v>
      </c>
      <c r="FC17" s="21">
        <f t="shared" si="25"/>
        <v>0</v>
      </c>
      <c r="FD17" s="15">
        <v>0</v>
      </c>
      <c r="FE17" s="15">
        <v>2</v>
      </c>
      <c r="FF17" s="15">
        <v>0</v>
      </c>
      <c r="FG17" s="15">
        <v>0</v>
      </c>
      <c r="FH17" s="15">
        <v>1</v>
      </c>
      <c r="FI17" s="15">
        <v>0</v>
      </c>
      <c r="FJ17" s="15">
        <v>2</v>
      </c>
      <c r="FK17" s="15">
        <v>2</v>
      </c>
      <c r="FL17" s="15">
        <v>0</v>
      </c>
      <c r="FM17" s="15">
        <v>0</v>
      </c>
      <c r="FN17" s="15">
        <v>8</v>
      </c>
      <c r="FO17" s="15">
        <v>8</v>
      </c>
      <c r="FP17" s="15">
        <v>0</v>
      </c>
      <c r="FQ17" s="15">
        <v>64</v>
      </c>
      <c r="FR17" s="15">
        <v>98</v>
      </c>
      <c r="FS17" s="21">
        <f t="shared" si="26"/>
        <v>47</v>
      </c>
      <c r="FT17" s="15">
        <v>0</v>
      </c>
      <c r="FU17" s="15">
        <v>0</v>
      </c>
      <c r="FV17" s="15">
        <v>0</v>
      </c>
      <c r="FW17" s="15">
        <v>0</v>
      </c>
      <c r="FX17" s="15">
        <v>0</v>
      </c>
      <c r="FY17" s="15">
        <v>0</v>
      </c>
      <c r="FZ17" s="15">
        <v>0</v>
      </c>
      <c r="GA17" s="15">
        <v>0</v>
      </c>
      <c r="GB17" s="15">
        <v>0</v>
      </c>
      <c r="GC17" s="15">
        <v>0</v>
      </c>
      <c r="GD17" s="15">
        <v>0</v>
      </c>
      <c r="GE17" s="15">
        <v>0</v>
      </c>
      <c r="GF17" s="15">
        <v>0</v>
      </c>
      <c r="GG17" s="15">
        <v>0</v>
      </c>
      <c r="GH17" s="15">
        <v>0</v>
      </c>
      <c r="GI17" s="15">
        <v>0</v>
      </c>
      <c r="GJ17" s="15">
        <v>0</v>
      </c>
      <c r="GK17" s="15">
        <v>0</v>
      </c>
      <c r="GL17" s="15">
        <v>0</v>
      </c>
      <c r="GM17" s="15">
        <v>0</v>
      </c>
      <c r="GN17" s="15">
        <v>0</v>
      </c>
      <c r="GO17" s="15">
        <v>0</v>
      </c>
      <c r="GP17" s="15">
        <v>0</v>
      </c>
      <c r="GQ17" s="15">
        <v>0</v>
      </c>
      <c r="GR17" s="15">
        <v>0</v>
      </c>
      <c r="GS17" s="15">
        <v>0</v>
      </c>
      <c r="GT17" s="15">
        <v>0</v>
      </c>
      <c r="GU17" s="15">
        <v>0</v>
      </c>
      <c r="GV17" s="15">
        <v>0</v>
      </c>
      <c r="GW17" s="15">
        <v>0</v>
      </c>
      <c r="GX17" s="15">
        <v>2</v>
      </c>
      <c r="GY17" s="15" t="s">
        <v>478</v>
      </c>
      <c r="GZ17" s="15">
        <v>0</v>
      </c>
      <c r="HA17" s="15">
        <v>4</v>
      </c>
      <c r="HB17" s="15" t="s">
        <v>479</v>
      </c>
      <c r="HC17" s="15" t="s">
        <v>480</v>
      </c>
      <c r="HD17" s="15">
        <v>0</v>
      </c>
      <c r="HE17" s="15">
        <v>1</v>
      </c>
      <c r="HF17" s="15">
        <v>1</v>
      </c>
      <c r="HG17" s="15">
        <v>1</v>
      </c>
      <c r="HH17" s="15">
        <v>0</v>
      </c>
      <c r="HI17" s="15">
        <v>0</v>
      </c>
      <c r="HJ17" s="15">
        <v>4</v>
      </c>
      <c r="HK17" s="15" t="s">
        <v>481</v>
      </c>
      <c r="HL17" s="15" t="s">
        <v>482</v>
      </c>
      <c r="HM17" s="15" t="s">
        <v>225</v>
      </c>
      <c r="HN17" s="15">
        <v>2</v>
      </c>
      <c r="HO17" s="15">
        <v>0</v>
      </c>
      <c r="HP17" s="15">
        <v>0</v>
      </c>
      <c r="HQ17" s="15">
        <v>0</v>
      </c>
      <c r="HR17" s="15">
        <v>5</v>
      </c>
      <c r="HS17" s="15" t="s">
        <v>483</v>
      </c>
      <c r="HT17" s="15">
        <v>1</v>
      </c>
      <c r="HU17" s="15">
        <v>1</v>
      </c>
      <c r="HV17" s="15">
        <v>0</v>
      </c>
      <c r="HW17" s="15">
        <v>0</v>
      </c>
      <c r="HX17" s="15">
        <v>0</v>
      </c>
      <c r="HY17" s="15">
        <v>0</v>
      </c>
      <c r="HZ17" s="15">
        <v>0</v>
      </c>
      <c r="IA17" s="15">
        <v>0</v>
      </c>
      <c r="IB17" s="15">
        <v>0</v>
      </c>
      <c r="IC17" s="15">
        <v>3</v>
      </c>
      <c r="ID17" s="15">
        <v>0</v>
      </c>
      <c r="IE17" s="15">
        <v>0</v>
      </c>
      <c r="IF17" s="15">
        <v>3</v>
      </c>
      <c r="IG17" s="15">
        <v>0</v>
      </c>
      <c r="IH17" s="15" t="s">
        <v>484</v>
      </c>
      <c r="II17" s="15">
        <v>0</v>
      </c>
      <c r="IJ17" s="15"/>
      <c r="IK17" s="15"/>
      <c r="IL17" s="15"/>
      <c r="IM17" s="15"/>
      <c r="IN17" s="15"/>
      <c r="IO17" s="15"/>
      <c r="IP17" s="15"/>
      <c r="IQ17" s="15"/>
      <c r="IR17" s="15"/>
      <c r="IS17" s="15"/>
      <c r="IT17" s="15"/>
      <c r="IU17" s="15"/>
      <c r="IV17" s="15"/>
      <c r="IW17" s="15"/>
      <c r="IX17" s="15"/>
      <c r="IY17" s="49">
        <v>24948</v>
      </c>
      <c r="IZ17" s="7">
        <v>780.59414899999979</v>
      </c>
      <c r="JA17" s="49">
        <v>11390</v>
      </c>
      <c r="JB17" s="7">
        <v>45.640865999999995</v>
      </c>
      <c r="JC17" s="49">
        <v>2</v>
      </c>
      <c r="JD17" s="49">
        <v>2</v>
      </c>
      <c r="JE17" s="49">
        <v>30</v>
      </c>
      <c r="JF17" s="49">
        <v>5</v>
      </c>
      <c r="JG17" s="49">
        <v>13</v>
      </c>
      <c r="JH17" s="49">
        <v>18</v>
      </c>
      <c r="JI17" s="49">
        <v>0</v>
      </c>
      <c r="JJ17" s="49">
        <v>16.666666666666664</v>
      </c>
      <c r="JK17" s="49">
        <v>19.524922162848554</v>
      </c>
      <c r="JL17" s="49">
        <v>60</v>
      </c>
      <c r="JM17" s="49">
        <v>84.210726001739502</v>
      </c>
      <c r="JN17" s="36">
        <f t="shared" si="27"/>
        <v>23.5</v>
      </c>
      <c r="JO17" s="32">
        <f>EL17/CG17</f>
        <v>7.5</v>
      </c>
      <c r="JP17" s="38">
        <v>3</v>
      </c>
      <c r="JQ17" s="35">
        <f t="shared" si="29"/>
        <v>3</v>
      </c>
      <c r="JR17" s="37">
        <f>JQ17-JP17</f>
        <v>0</v>
      </c>
      <c r="JS17" s="39">
        <f t="shared" si="31"/>
        <v>18</v>
      </c>
      <c r="JT17" s="41">
        <v>84.210726001739502</v>
      </c>
      <c r="JU17" s="41">
        <f t="shared" si="32"/>
        <v>84.210726001739502</v>
      </c>
      <c r="JV17" s="44">
        <f t="shared" si="33"/>
        <v>0</v>
      </c>
      <c r="JW17" s="39">
        <f t="shared" si="34"/>
        <v>30</v>
      </c>
      <c r="JX17" s="40">
        <v>5</v>
      </c>
      <c r="JY17" s="38">
        <v>6</v>
      </c>
      <c r="JZ17" s="55">
        <f t="shared" si="35"/>
        <v>15.666666666666666</v>
      </c>
      <c r="KA17" s="38">
        <f t="shared" si="36"/>
        <v>3</v>
      </c>
      <c r="KB17" s="54">
        <f t="shared" si="39"/>
        <v>0</v>
      </c>
    </row>
    <row r="18" spans="1:288" s="8" customFormat="1" ht="51" x14ac:dyDescent="0.25">
      <c r="A18" s="4">
        <v>3215</v>
      </c>
      <c r="B18" s="15" t="s">
        <v>237</v>
      </c>
      <c r="C18" s="15" t="s">
        <v>485</v>
      </c>
      <c r="D18" s="15" t="s">
        <v>486</v>
      </c>
      <c r="E18" s="20">
        <v>1695</v>
      </c>
      <c r="F18" s="15" t="s">
        <v>487</v>
      </c>
      <c r="G18" s="15">
        <v>34701</v>
      </c>
      <c r="H18" s="15" t="s">
        <v>488</v>
      </c>
      <c r="I18" s="15" t="s">
        <v>489</v>
      </c>
      <c r="J18" s="15" t="s">
        <v>223</v>
      </c>
      <c r="K18" s="15" t="s">
        <v>490</v>
      </c>
      <c r="L18" s="15" t="s">
        <v>232</v>
      </c>
      <c r="M18" s="15"/>
      <c r="N18" s="15">
        <v>374774150</v>
      </c>
      <c r="O18" s="15" t="s">
        <v>491</v>
      </c>
      <c r="P18" s="15" t="s">
        <v>231</v>
      </c>
      <c r="Q18" s="15" t="s">
        <v>492</v>
      </c>
      <c r="R18" s="15" t="s">
        <v>232</v>
      </c>
      <c r="S18" s="15"/>
      <c r="T18" s="15">
        <v>374774155</v>
      </c>
      <c r="U18" s="15" t="s">
        <v>493</v>
      </c>
      <c r="V18" s="15"/>
      <c r="W18" s="15"/>
      <c r="X18" s="15"/>
      <c r="Y18" s="15"/>
      <c r="Z18" s="15"/>
      <c r="AA18" s="15"/>
      <c r="AB18" s="15"/>
      <c r="AC18" s="15"/>
      <c r="AD18" s="15"/>
      <c r="AE18" s="15"/>
      <c r="AF18" s="15"/>
      <c r="AG18" s="21" t="s">
        <v>548</v>
      </c>
      <c r="AH18" s="15">
        <v>3</v>
      </c>
      <c r="AI18" s="15">
        <v>0</v>
      </c>
      <c r="AJ18" s="21">
        <f t="shared" si="0"/>
        <v>3</v>
      </c>
      <c r="AK18" s="15">
        <v>0</v>
      </c>
      <c r="AL18" s="21">
        <f t="shared" si="1"/>
        <v>3</v>
      </c>
      <c r="AM18" s="15">
        <v>4</v>
      </c>
      <c r="AN18" s="15">
        <v>3</v>
      </c>
      <c r="AO18" s="15">
        <v>0</v>
      </c>
      <c r="AP18" s="15">
        <v>0</v>
      </c>
      <c r="AQ18" s="21">
        <f t="shared" si="2"/>
        <v>4</v>
      </c>
      <c r="AR18" s="21">
        <f t="shared" si="3"/>
        <v>3</v>
      </c>
      <c r="AS18" s="15">
        <v>0</v>
      </c>
      <c r="AT18" s="15">
        <v>0</v>
      </c>
      <c r="AU18" s="21">
        <f t="shared" si="4"/>
        <v>4</v>
      </c>
      <c r="AV18" s="21">
        <f t="shared" si="5"/>
        <v>3</v>
      </c>
      <c r="AW18" s="15">
        <v>0</v>
      </c>
      <c r="AX18" s="15">
        <v>0</v>
      </c>
      <c r="AY18" s="15">
        <v>1</v>
      </c>
      <c r="AZ18" s="15">
        <v>2</v>
      </c>
      <c r="BA18" s="21">
        <f t="shared" si="6"/>
        <v>3</v>
      </c>
      <c r="BB18" s="15">
        <v>0</v>
      </c>
      <c r="BC18" s="15">
        <v>2</v>
      </c>
      <c r="BD18" s="15">
        <v>0</v>
      </c>
      <c r="BE18" s="15">
        <v>0</v>
      </c>
      <c r="BF18" s="15">
        <v>1</v>
      </c>
      <c r="BG18" s="15">
        <v>0</v>
      </c>
      <c r="BH18" s="15">
        <v>0</v>
      </c>
      <c r="BI18" s="15">
        <v>0</v>
      </c>
      <c r="BJ18" s="15">
        <v>1</v>
      </c>
      <c r="BK18" s="15">
        <v>2</v>
      </c>
      <c r="BL18" s="15">
        <v>0</v>
      </c>
      <c r="BM18" s="15">
        <v>0</v>
      </c>
      <c r="BN18" s="15">
        <v>0</v>
      </c>
      <c r="BO18" s="15">
        <v>1</v>
      </c>
      <c r="BP18" s="15">
        <v>2</v>
      </c>
      <c r="BQ18" s="15">
        <v>0</v>
      </c>
      <c r="BR18" s="15">
        <v>1</v>
      </c>
      <c r="BS18" s="15">
        <v>0</v>
      </c>
      <c r="BT18" s="15">
        <v>2</v>
      </c>
      <c r="BU18" s="15">
        <v>1</v>
      </c>
      <c r="BV18" s="15">
        <v>0</v>
      </c>
      <c r="BW18" s="15">
        <v>1</v>
      </c>
      <c r="BX18" s="15">
        <v>0</v>
      </c>
      <c r="BY18" s="15">
        <v>0</v>
      </c>
      <c r="BZ18" s="15">
        <v>0</v>
      </c>
      <c r="CA18" s="15">
        <v>1</v>
      </c>
      <c r="CB18" s="15">
        <v>1</v>
      </c>
      <c r="CC18" s="15">
        <v>1</v>
      </c>
      <c r="CD18" s="15">
        <v>1</v>
      </c>
      <c r="CE18" s="15">
        <v>1.1000000000000001</v>
      </c>
      <c r="CF18" s="15">
        <v>1.2</v>
      </c>
      <c r="CG18" s="15">
        <v>0</v>
      </c>
      <c r="CH18" s="15">
        <v>0.5</v>
      </c>
      <c r="CI18" s="15">
        <v>0.05</v>
      </c>
      <c r="CJ18" s="15">
        <v>0.1</v>
      </c>
      <c r="CK18" s="15" t="s">
        <v>494</v>
      </c>
      <c r="CL18" s="15">
        <v>0</v>
      </c>
      <c r="CM18" s="15">
        <v>0</v>
      </c>
      <c r="CN18" s="15">
        <v>0</v>
      </c>
      <c r="CO18" s="15">
        <v>0.05</v>
      </c>
      <c r="CP18" s="15">
        <v>0</v>
      </c>
      <c r="CQ18" s="15">
        <v>0</v>
      </c>
      <c r="CR18" s="15"/>
      <c r="CS18" s="15">
        <v>0</v>
      </c>
      <c r="CT18" s="15">
        <v>0</v>
      </c>
      <c r="CU18" s="15">
        <v>0</v>
      </c>
      <c r="CV18" s="15">
        <v>0</v>
      </c>
      <c r="CW18" s="15">
        <v>0</v>
      </c>
      <c r="CX18" s="15">
        <v>0</v>
      </c>
      <c r="CY18" s="21">
        <f t="shared" si="7"/>
        <v>2.9999999999999996</v>
      </c>
      <c r="CZ18" s="21">
        <f t="shared" si="8"/>
        <v>0</v>
      </c>
      <c r="DA18" s="21">
        <f t="shared" si="9"/>
        <v>2.9999999999999996</v>
      </c>
      <c r="DB18" s="21">
        <f t="shared" si="10"/>
        <v>2.9999999999999996</v>
      </c>
      <c r="DC18" s="15">
        <v>1</v>
      </c>
      <c r="DD18" s="15">
        <v>2</v>
      </c>
      <c r="DE18" s="15" t="s">
        <v>495</v>
      </c>
      <c r="DF18" s="15">
        <v>0</v>
      </c>
      <c r="DG18" s="15">
        <v>0</v>
      </c>
      <c r="DH18" s="15"/>
      <c r="DI18" s="15" t="s">
        <v>496</v>
      </c>
      <c r="DJ18" s="15" t="s">
        <v>513</v>
      </c>
      <c r="DK18" s="15" t="s">
        <v>497</v>
      </c>
      <c r="DL18" s="15">
        <v>0</v>
      </c>
      <c r="DM18" s="15">
        <v>0</v>
      </c>
      <c r="DN18" s="15"/>
      <c r="DO18" s="15">
        <v>0</v>
      </c>
      <c r="DP18" s="15">
        <v>0</v>
      </c>
      <c r="DQ18" s="15"/>
      <c r="DR18" s="15">
        <v>0</v>
      </c>
      <c r="DS18" s="15">
        <v>0</v>
      </c>
      <c r="DT18" s="15">
        <v>0</v>
      </c>
      <c r="DU18" s="15">
        <v>7</v>
      </c>
      <c r="DV18" s="15">
        <v>0</v>
      </c>
      <c r="DW18" s="15">
        <v>0</v>
      </c>
      <c r="DX18" s="21">
        <f t="shared" si="11"/>
        <v>7</v>
      </c>
      <c r="DY18" s="21">
        <f t="shared" si="12"/>
        <v>0</v>
      </c>
      <c r="DZ18" s="21">
        <f t="shared" si="13"/>
        <v>0</v>
      </c>
      <c r="EA18" s="15">
        <v>1</v>
      </c>
      <c r="EB18" s="15">
        <v>0</v>
      </c>
      <c r="EC18" s="15">
        <v>0</v>
      </c>
      <c r="ED18" s="15">
        <v>5</v>
      </c>
      <c r="EE18" s="15">
        <v>1</v>
      </c>
      <c r="EF18" s="15">
        <v>0</v>
      </c>
      <c r="EG18" s="21">
        <f t="shared" si="14"/>
        <v>6</v>
      </c>
      <c r="EH18" s="21">
        <f t="shared" si="15"/>
        <v>1</v>
      </c>
      <c r="EI18" s="21">
        <f t="shared" si="16"/>
        <v>0</v>
      </c>
      <c r="EJ18" s="21">
        <f t="shared" si="17"/>
        <v>13</v>
      </c>
      <c r="EK18" s="21">
        <f t="shared" si="18"/>
        <v>1</v>
      </c>
      <c r="EL18" s="21">
        <f t="shared" si="19"/>
        <v>0</v>
      </c>
      <c r="EM18" s="15">
        <v>0</v>
      </c>
      <c r="EN18" s="15">
        <v>0</v>
      </c>
      <c r="EO18" s="15">
        <v>4</v>
      </c>
      <c r="EP18" s="15">
        <v>0</v>
      </c>
      <c r="EQ18" s="21">
        <f t="shared" si="20"/>
        <v>4</v>
      </c>
      <c r="ER18" s="21">
        <f t="shared" si="21"/>
        <v>0</v>
      </c>
      <c r="ES18" s="15">
        <v>0</v>
      </c>
      <c r="ET18" s="15">
        <v>0</v>
      </c>
      <c r="EU18" s="15">
        <v>4</v>
      </c>
      <c r="EV18" s="15">
        <v>0</v>
      </c>
      <c r="EW18" s="21">
        <f t="shared" si="22"/>
        <v>4</v>
      </c>
      <c r="EX18" s="21">
        <f t="shared" si="38"/>
        <v>1</v>
      </c>
      <c r="EY18" s="21">
        <f t="shared" si="23"/>
        <v>8</v>
      </c>
      <c r="EZ18" s="21">
        <f t="shared" si="24"/>
        <v>1</v>
      </c>
      <c r="FA18" s="15">
        <v>0</v>
      </c>
      <c r="FB18" s="15">
        <v>0</v>
      </c>
      <c r="FC18" s="21">
        <f t="shared" si="25"/>
        <v>0</v>
      </c>
      <c r="FD18" s="15">
        <v>2</v>
      </c>
      <c r="FE18" s="15">
        <v>2</v>
      </c>
      <c r="FF18" s="15">
        <v>0</v>
      </c>
      <c r="FG18" s="15">
        <v>1</v>
      </c>
      <c r="FH18" s="15">
        <v>0</v>
      </c>
      <c r="FI18" s="15">
        <v>0</v>
      </c>
      <c r="FJ18" s="15">
        <v>12</v>
      </c>
      <c r="FK18" s="15">
        <v>0</v>
      </c>
      <c r="FL18" s="15">
        <v>3</v>
      </c>
      <c r="FM18" s="15">
        <v>2</v>
      </c>
      <c r="FN18" s="15">
        <v>0</v>
      </c>
      <c r="FO18" s="15">
        <v>2</v>
      </c>
      <c r="FP18" s="15">
        <v>0</v>
      </c>
      <c r="FQ18" s="15">
        <v>488</v>
      </c>
      <c r="FR18" s="15">
        <v>0</v>
      </c>
      <c r="FS18" s="21">
        <f t="shared" si="26"/>
        <v>23</v>
      </c>
      <c r="FT18" s="15">
        <v>0</v>
      </c>
      <c r="FU18" s="15">
        <v>0</v>
      </c>
      <c r="FV18" s="15">
        <v>0</v>
      </c>
      <c r="FW18" s="15">
        <v>0</v>
      </c>
      <c r="FX18" s="15">
        <v>0</v>
      </c>
      <c r="FY18" s="15">
        <v>0</v>
      </c>
      <c r="FZ18" s="15">
        <v>0</v>
      </c>
      <c r="GA18" s="15">
        <v>0</v>
      </c>
      <c r="GB18" s="15">
        <v>0</v>
      </c>
      <c r="GC18" s="15">
        <v>0</v>
      </c>
      <c r="GD18" s="15">
        <v>0</v>
      </c>
      <c r="GE18" s="15">
        <v>0</v>
      </c>
      <c r="GF18" s="15">
        <v>0</v>
      </c>
      <c r="GG18" s="15">
        <v>0</v>
      </c>
      <c r="GH18" s="15">
        <v>0</v>
      </c>
      <c r="GI18" s="15">
        <v>0</v>
      </c>
      <c r="GJ18" s="15">
        <v>0</v>
      </c>
      <c r="GK18" s="15">
        <v>0</v>
      </c>
      <c r="GL18" s="15">
        <v>0</v>
      </c>
      <c r="GM18" s="15">
        <v>0</v>
      </c>
      <c r="GN18" s="15">
        <v>1</v>
      </c>
      <c r="GO18" s="15">
        <v>1</v>
      </c>
      <c r="GP18" s="15">
        <v>0</v>
      </c>
      <c r="GQ18" s="15">
        <v>0</v>
      </c>
      <c r="GR18" s="15">
        <v>0</v>
      </c>
      <c r="GS18" s="15">
        <v>0</v>
      </c>
      <c r="GT18" s="15">
        <v>0</v>
      </c>
      <c r="GU18" s="15">
        <v>0</v>
      </c>
      <c r="GV18" s="15">
        <v>0</v>
      </c>
      <c r="GW18" s="15">
        <v>0</v>
      </c>
      <c r="GX18" s="15">
        <v>2</v>
      </c>
      <c r="GY18" s="15" t="s">
        <v>498</v>
      </c>
      <c r="GZ18" s="15">
        <v>0</v>
      </c>
      <c r="HA18" s="15">
        <v>2</v>
      </c>
      <c r="HB18" s="15" t="s">
        <v>499</v>
      </c>
      <c r="HC18" s="15">
        <v>0</v>
      </c>
      <c r="HD18" s="15" t="s">
        <v>500</v>
      </c>
      <c r="HE18" s="15">
        <v>1</v>
      </c>
      <c r="HF18" s="15">
        <v>1</v>
      </c>
      <c r="HG18" s="15">
        <v>1</v>
      </c>
      <c r="HH18" s="15">
        <v>0</v>
      </c>
      <c r="HI18" s="15">
        <v>0</v>
      </c>
      <c r="HJ18" s="15">
        <v>4</v>
      </c>
      <c r="HK18" s="15" t="s">
        <v>501</v>
      </c>
      <c r="HL18" s="15">
        <v>0</v>
      </c>
      <c r="HM18" s="15" t="s">
        <v>502</v>
      </c>
      <c r="HN18" s="15">
        <v>3</v>
      </c>
      <c r="HO18" s="15" t="s">
        <v>503</v>
      </c>
      <c r="HP18" s="15">
        <v>0</v>
      </c>
      <c r="HQ18" s="15">
        <v>0</v>
      </c>
      <c r="HR18" s="15">
        <v>3</v>
      </c>
      <c r="HS18" s="15"/>
      <c r="HT18" s="15">
        <v>1</v>
      </c>
      <c r="HU18" s="15">
        <v>0</v>
      </c>
      <c r="HV18" s="15">
        <v>1</v>
      </c>
      <c r="HW18" s="15">
        <v>0</v>
      </c>
      <c r="HX18" s="15">
        <v>0</v>
      </c>
      <c r="HY18" s="15">
        <v>0</v>
      </c>
      <c r="HZ18" s="15">
        <v>12</v>
      </c>
      <c r="IA18" s="15" t="s">
        <v>504</v>
      </c>
      <c r="IB18" s="15">
        <v>1</v>
      </c>
      <c r="IC18" s="15">
        <v>1</v>
      </c>
      <c r="ID18" s="15">
        <v>2</v>
      </c>
      <c r="IE18" s="15">
        <v>0</v>
      </c>
      <c r="IF18" s="15">
        <v>2</v>
      </c>
      <c r="IG18" s="15">
        <v>0</v>
      </c>
      <c r="IH18" s="15" t="s">
        <v>505</v>
      </c>
      <c r="II18" s="15">
        <v>0</v>
      </c>
      <c r="IJ18" s="15"/>
      <c r="IK18" s="15"/>
      <c r="IL18" s="15"/>
      <c r="IM18" s="15"/>
      <c r="IN18" s="15"/>
      <c r="IO18" s="15">
        <v>3</v>
      </c>
      <c r="IP18" s="15"/>
      <c r="IQ18" s="15"/>
      <c r="IR18" s="15"/>
      <c r="IS18" s="15"/>
      <c r="IT18" s="15"/>
      <c r="IU18" s="15"/>
      <c r="IV18" s="15"/>
      <c r="IW18" s="15"/>
      <c r="IX18" s="15"/>
      <c r="IY18" s="49">
        <v>36154</v>
      </c>
      <c r="IZ18" s="7">
        <v>947.92491399999994</v>
      </c>
      <c r="JA18" s="49">
        <v>12418</v>
      </c>
      <c r="JB18" s="7">
        <v>40.848854000000003</v>
      </c>
      <c r="JC18" s="49">
        <v>3</v>
      </c>
      <c r="JD18" s="49">
        <v>3</v>
      </c>
      <c r="JE18" s="49">
        <v>27</v>
      </c>
      <c r="JF18" s="49">
        <v>4</v>
      </c>
      <c r="JG18" s="49">
        <v>23</v>
      </c>
      <c r="JH18" s="49">
        <v>27</v>
      </c>
      <c r="JI18" s="49">
        <v>0</v>
      </c>
      <c r="JJ18" s="49">
        <v>14.814814814814813</v>
      </c>
      <c r="JK18" s="49">
        <v>26.047105245722022</v>
      </c>
      <c r="JL18" s="49">
        <v>100</v>
      </c>
      <c r="JM18" s="49">
        <v>100.00163367369832</v>
      </c>
      <c r="JN18" s="36">
        <f t="shared" si="27"/>
        <v>19.166666666666668</v>
      </c>
      <c r="JO18" s="32">
        <v>0</v>
      </c>
      <c r="JP18" s="42"/>
      <c r="JQ18" s="35">
        <f t="shared" si="29"/>
        <v>3</v>
      </c>
      <c r="JR18" s="31">
        <v>0</v>
      </c>
      <c r="JS18" s="39">
        <f t="shared" si="31"/>
        <v>27</v>
      </c>
      <c r="JT18" s="41">
        <v>100.00163367369832</v>
      </c>
      <c r="JU18" s="41">
        <f t="shared" si="32"/>
        <v>100.00163367369832</v>
      </c>
      <c r="JV18" s="44">
        <f t="shared" si="33"/>
        <v>0</v>
      </c>
      <c r="JW18" s="39">
        <f t="shared" si="34"/>
        <v>27</v>
      </c>
      <c r="JX18" s="40">
        <v>5</v>
      </c>
      <c r="JY18" s="38">
        <v>5</v>
      </c>
      <c r="JZ18" s="55">
        <f t="shared" si="35"/>
        <v>7.666666666666667</v>
      </c>
      <c r="KA18" s="38">
        <f t="shared" si="36"/>
        <v>2</v>
      </c>
      <c r="KB18" s="54">
        <f t="shared" si="39"/>
        <v>25</v>
      </c>
    </row>
  </sheetData>
  <sortState ref="A4:XFD209">
    <sortCondition ref="A4:A209"/>
  </sortState>
  <mergeCells count="30">
    <mergeCell ref="JT1:JV1"/>
    <mergeCell ref="JP1:JR1"/>
    <mergeCell ref="KA1:KB1"/>
    <mergeCell ref="IY1:JM1"/>
    <mergeCell ref="FT1:GM1"/>
    <mergeCell ref="GN1:GT1"/>
    <mergeCell ref="GU1:GW1"/>
    <mergeCell ref="GX1:HD1"/>
    <mergeCell ref="HE1:HI1"/>
    <mergeCell ref="DC1:DI1"/>
    <mergeCell ref="DJ1:DN1"/>
    <mergeCell ref="CS1:CU1"/>
    <mergeCell ref="HJ1:II1"/>
    <mergeCell ref="IJ1:IX1"/>
    <mergeCell ref="DO1:DQ1"/>
    <mergeCell ref="DR1:FS1"/>
    <mergeCell ref="CV1:CX1"/>
    <mergeCell ref="CY1:DB1"/>
    <mergeCell ref="A1:A2"/>
    <mergeCell ref="B1:B2"/>
    <mergeCell ref="C1:AF1"/>
    <mergeCell ref="CP1:CR1"/>
    <mergeCell ref="AH1:AL1"/>
    <mergeCell ref="AM1:AV1"/>
    <mergeCell ref="AW1:BA1"/>
    <mergeCell ref="BB1:BH1"/>
    <mergeCell ref="BI1:BK1"/>
    <mergeCell ref="BL1:BQ1"/>
    <mergeCell ref="BR1:CD1"/>
    <mergeCell ref="CE1:CO1"/>
  </mergeCells>
  <pageMargins left="0.78740157499999996" right="0.78740157499999996" top="0.984251969" bottom="0.984251969" header="0.4921259845" footer="0.49212598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B - Dotazník pro ÚÚP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2012-03-27T08:26:45Z</dcterms:created>
  <dcterms:modified xsi:type="dcterms:W3CDTF">2012-09-03T08:19:47Z</dcterms:modified>
</cp:coreProperties>
</file>